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leantech-my.sharepoint.com/personal/sissel_leantech_no/Documents/LeanTech/FAST result bok/Bok ressurser/"/>
    </mc:Choice>
  </mc:AlternateContent>
  <xr:revisionPtr revIDLastSave="7" documentId="11_D5FF4042C077C89280DDFD3040364C5D536A1400" xr6:coauthVersionLast="47" xr6:coauthVersionMax="47" xr10:uidLastSave="{67F84540-58DD-498D-BAFD-D42677C90608}"/>
  <bookViews>
    <workbookView xWindow="-110" yWindow="-110" windowWidth="19420" windowHeight="11500" tabRatio="500" xr2:uid="{00000000-000D-0000-FFFF-FFFF00000000}"/>
  </bookViews>
  <sheets>
    <sheet name="Start her" sheetId="1" r:id="rId1"/>
    <sheet name="1 Finne løsninger" sheetId="2" r:id="rId2"/>
    <sheet name="2 Alternativer" sheetId="3" r:id="rId3"/>
    <sheet name="3 Score" sheetId="4" r:id="rId4"/>
    <sheet name="4 Sammenlign" sheetId="5" r:id="rId5"/>
    <sheet name="5 Beslutning" sheetId="6" r:id="rId6"/>
    <sheet name="Eksempel"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3" i="5" l="1"/>
  <c r="E13" i="5"/>
  <c r="D13" i="5"/>
  <c r="C13" i="5"/>
  <c r="D12" i="5"/>
  <c r="C12" i="5"/>
  <c r="D11" i="5"/>
  <c r="C11" i="5"/>
  <c r="D10" i="5"/>
  <c r="C10" i="5"/>
  <c r="I9" i="5"/>
  <c r="G9" i="5"/>
  <c r="D9" i="5"/>
  <c r="C9" i="5"/>
  <c r="H8" i="5"/>
  <c r="G8" i="5"/>
  <c r="E8" i="5"/>
  <c r="D8" i="5"/>
  <c r="C8" i="5"/>
  <c r="M37" i="4"/>
  <c r="N37" i="4" s="1"/>
  <c r="L37" i="4"/>
  <c r="K37" i="4"/>
  <c r="J37" i="4"/>
  <c r="I13" i="5" s="1"/>
  <c r="M36" i="4"/>
  <c r="N36" i="4" s="1"/>
  <c r="L36" i="4"/>
  <c r="K36" i="4"/>
  <c r="J36" i="4"/>
  <c r="H13" i="5" s="1"/>
  <c r="M35" i="4"/>
  <c r="N35" i="4" s="1"/>
  <c r="L35" i="4"/>
  <c r="K35" i="4"/>
  <c r="J35" i="4"/>
  <c r="G13" i="5" s="1"/>
  <c r="N34" i="4"/>
  <c r="M34" i="4"/>
  <c r="L34" i="4"/>
  <c r="K34" i="4"/>
  <c r="J34" i="4"/>
  <c r="M33" i="4"/>
  <c r="L13" i="5" s="1"/>
  <c r="L33" i="4"/>
  <c r="K33" i="4"/>
  <c r="J33" i="4"/>
  <c r="B33" i="4"/>
  <c r="N32" i="4"/>
  <c r="M32" i="4"/>
  <c r="L32" i="4"/>
  <c r="K32" i="4"/>
  <c r="J32" i="4"/>
  <c r="I12" i="5" s="1"/>
  <c r="M31" i="4"/>
  <c r="N31" i="4" s="1"/>
  <c r="L31" i="4"/>
  <c r="K31" i="4"/>
  <c r="J31" i="4"/>
  <c r="H12" i="5" s="1"/>
  <c r="M30" i="4"/>
  <c r="N30" i="4" s="1"/>
  <c r="L30" i="4"/>
  <c r="K30" i="4"/>
  <c r="J30" i="4"/>
  <c r="G12" i="5" s="1"/>
  <c r="M29" i="4"/>
  <c r="N29" i="4" s="1"/>
  <c r="L29" i="4"/>
  <c r="K29" i="4"/>
  <c r="J29" i="4"/>
  <c r="F12" i="5" s="1"/>
  <c r="M28" i="4"/>
  <c r="L12" i="5" s="1"/>
  <c r="L28" i="4"/>
  <c r="K28" i="4"/>
  <c r="J28" i="4"/>
  <c r="E12" i="5" s="1"/>
  <c r="B28" i="4"/>
  <c r="M27" i="4"/>
  <c r="N27" i="4" s="1"/>
  <c r="L27" i="4"/>
  <c r="K27" i="4"/>
  <c r="J27" i="4"/>
  <c r="I11" i="5" s="1"/>
  <c r="N26" i="4"/>
  <c r="M26" i="4"/>
  <c r="L26" i="4"/>
  <c r="K26" i="4"/>
  <c r="J26" i="4"/>
  <c r="H11" i="5" s="1"/>
  <c r="M25" i="4"/>
  <c r="N25" i="4" s="1"/>
  <c r="L25" i="4"/>
  <c r="K25" i="4"/>
  <c r="J25" i="4"/>
  <c r="G11" i="5" s="1"/>
  <c r="N24" i="4"/>
  <c r="M24" i="4"/>
  <c r="L24" i="4"/>
  <c r="K24" i="4"/>
  <c r="J24" i="4"/>
  <c r="F11" i="5" s="1"/>
  <c r="M23" i="4"/>
  <c r="L11" i="5" s="1"/>
  <c r="L23" i="4"/>
  <c r="K23" i="4"/>
  <c r="J23" i="4"/>
  <c r="E11" i="5" s="1"/>
  <c r="J11" i="5" s="1"/>
  <c r="K11" i="5" s="1"/>
  <c r="B23" i="4"/>
  <c r="M22" i="4"/>
  <c r="L10" i="5" s="1"/>
  <c r="L22" i="4"/>
  <c r="K22" i="4"/>
  <c r="J22" i="4"/>
  <c r="I10" i="5" s="1"/>
  <c r="M21" i="4"/>
  <c r="N21" i="4" s="1"/>
  <c r="L21" i="4"/>
  <c r="K21" i="4"/>
  <c r="J21" i="4"/>
  <c r="H10" i="5" s="1"/>
  <c r="M20" i="4"/>
  <c r="N20" i="4" s="1"/>
  <c r="L20" i="4"/>
  <c r="K20" i="4"/>
  <c r="J20" i="4"/>
  <c r="G10" i="5" s="1"/>
  <c r="N19" i="4"/>
  <c r="M19" i="4"/>
  <c r="L19" i="4"/>
  <c r="K19" i="4"/>
  <c r="J19" i="4"/>
  <c r="F10" i="5" s="1"/>
  <c r="M18" i="4"/>
  <c r="N18" i="4" s="1"/>
  <c r="L18" i="4"/>
  <c r="K18" i="4"/>
  <c r="J18" i="4"/>
  <c r="E10" i="5" s="1"/>
  <c r="B18" i="4"/>
  <c r="M17" i="4"/>
  <c r="N17" i="4" s="1"/>
  <c r="L17" i="4"/>
  <c r="K17" i="4"/>
  <c r="J17" i="4"/>
  <c r="M16" i="4"/>
  <c r="N16" i="4" s="1"/>
  <c r="L16" i="4"/>
  <c r="K16" i="4"/>
  <c r="J16" i="4"/>
  <c r="H9" i="5" s="1"/>
  <c r="N15" i="4"/>
  <c r="M15" i="4"/>
  <c r="L15" i="4"/>
  <c r="K15" i="4"/>
  <c r="J15" i="4"/>
  <c r="M14" i="4"/>
  <c r="L9" i="5" s="1"/>
  <c r="L14" i="4"/>
  <c r="K14" i="4"/>
  <c r="J14" i="4"/>
  <c r="F9" i="5" s="1"/>
  <c r="N13" i="4"/>
  <c r="M13" i="4"/>
  <c r="L13" i="4"/>
  <c r="K13" i="4"/>
  <c r="J13" i="4"/>
  <c r="E9" i="5" s="1"/>
  <c r="B13" i="4"/>
  <c r="M12" i="4"/>
  <c r="N12" i="4" s="1"/>
  <c r="L12" i="4"/>
  <c r="K12" i="4"/>
  <c r="J12" i="4"/>
  <c r="I8" i="5" s="1"/>
  <c r="N11" i="4"/>
  <c r="M11" i="4"/>
  <c r="L11" i="4"/>
  <c r="K11" i="4"/>
  <c r="J11" i="4"/>
  <c r="M10" i="4"/>
  <c r="N10" i="4" s="1"/>
  <c r="L10" i="4"/>
  <c r="K10" i="4"/>
  <c r="J10" i="4"/>
  <c r="M9" i="4"/>
  <c r="N9" i="4" s="1"/>
  <c r="L9" i="4"/>
  <c r="K9" i="4"/>
  <c r="J9" i="4"/>
  <c r="F8" i="5" s="1"/>
  <c r="M8" i="4"/>
  <c r="N8" i="4" s="1"/>
  <c r="L8" i="4"/>
  <c r="K8" i="4"/>
  <c r="J8" i="4"/>
  <c r="B8" i="4"/>
  <c r="B16" i="3"/>
  <c r="E13" i="3"/>
  <c r="E12" i="3"/>
  <c r="E11" i="3"/>
  <c r="E10" i="3"/>
  <c r="E9" i="3"/>
  <c r="E8" i="3"/>
  <c r="C5" i="3"/>
  <c r="C4" i="3"/>
  <c r="C7" i="2"/>
  <c r="N12" i="5" l="1"/>
  <c r="M12" i="5"/>
  <c r="J10" i="5"/>
  <c r="K10" i="5" s="1"/>
  <c r="N10" i="5"/>
  <c r="M10" i="5"/>
  <c r="N11" i="5"/>
  <c r="M11" i="5"/>
  <c r="N9" i="5"/>
  <c r="M9" i="5"/>
  <c r="N13" i="5"/>
  <c r="M13" i="5"/>
  <c r="J12" i="5"/>
  <c r="K12" i="5" s="1"/>
  <c r="J9" i="5"/>
  <c r="K9" i="5" s="1"/>
  <c r="J8" i="5"/>
  <c r="J13" i="5"/>
  <c r="K13" i="5" s="1"/>
  <c r="N22" i="4"/>
  <c r="N14" i="4"/>
  <c r="N33" i="4"/>
  <c r="N28" i="4"/>
  <c r="L8" i="5"/>
  <c r="N23" i="4"/>
  <c r="N8" i="5" l="1"/>
  <c r="M8" i="5"/>
  <c r="B17" i="5"/>
  <c r="B16" i="5"/>
  <c r="K8" i="5"/>
</calcChain>
</file>

<file path=xl/sharedStrings.xml><?xml version="1.0" encoding="utf-8"?>
<sst xmlns="http://schemas.openxmlformats.org/spreadsheetml/2006/main" count="282" uniqueCount="194">
  <si>
    <t>Solution Selection Kit</t>
  </si>
  <si>
    <t>Gratis ressurs til lesere av Never Fight the Same Fire Twice  |  Kapittel 5: Solve  |  Lean Tech AS, leantech.no</t>
  </si>
  <si>
    <t>Dette verktøyet gjør to jobber, og holder dem bevisst fra hverandre: først utvider det alternativene, deretter vurderer det dem mot de samme fem kriteriene. Å blande de to er den raskeste veien til en middelmådig løsning.</t>
  </si>
  <si>
    <t>Før du tar dette i bruk</t>
  </si>
  <si>
    <t>Analyze må være ferdig. Du trenger en rotårsak som er bevist med data, ikke en teori teamet er enige om. Klarer du ikke å peke på beviset, gå tilbake til kapittel 4. Å løse en ubevist årsak er nettopp slik du havner i den samme brannen igjen.</t>
  </si>
  <si>
    <t>Den ene regelen</t>
  </si>
  <si>
    <t>Finn løsninger før du vurderer dem. Alle alternativer på bordet før noe blir vurdert. Den som har den åpenbare løsningen snakker først, alle nikker, og de tre bedre alternativene ser aldri dagens lys.</t>
  </si>
  <si>
    <t>Hva dette ikke er</t>
  </si>
  <si>
    <t>Det er ingen avstemning. Høyeste sum bestemmer ingenting. To ting bestemmer: om alternativet virker på den beviste rotårsaken, og hva den som har myndighet lander på når anbefalingen er dokumentert.</t>
  </si>
  <si>
    <t>Det mest verdifulle arket produserer er ikke summen. Det er de store forskjellene mellom de individuelle scorene. Når én setter 5 på effekt på rotårsak og en annen setter 2, er de ikke uenige om et tall. De er uenige om hvordan løsningen virker. Finn det ut før dere bestemmer noe.</t>
  </si>
  <si>
    <t>Slik bruker du det</t>
  </si>
  <si>
    <t>Fane 1 Finne løsninger</t>
  </si>
  <si>
    <t>Skriv rotårsak og mål øverst. Alle skriver løsningsforslag individuelt, i stillhet, før noen sier noe.</t>
  </si>
  <si>
    <t>Fane 2 Alternativer</t>
  </si>
  <si>
    <t>Kortlist inntil seks alternativer som er verdt å vurdere. Klassifiser hvert av dem i løsningshierarkiet. Arket varsler hvis alt ligger på oppdage eller spore.</t>
  </si>
  <si>
    <t>Fane 3 Score</t>
  </si>
  <si>
    <t>Hver person scorer alle alternativer på de samme fem kriteriene, i sin egen kolonne. Score gjerne på papir først, legg inn etterpå. Arket viser snitt og sprik.</t>
  </si>
  <si>
    <t>Fane 4 Sammenlign</t>
  </si>
  <si>
    <t>Les sprikene før du leser rangeringen. Avklar antakelsene bak de store forskjellene, deretter ser dere på summene.</t>
  </si>
  <si>
    <t>Fane 5 Beslutning</t>
  </si>
  <si>
    <t>Skriv anbefalingen, navngi den som beslutter, og noter hva som ble bestemt. Teamet anbefaler. Myndigheten beslutter.</t>
  </si>
  <si>
    <t>Fane Eksempel</t>
  </si>
  <si>
    <t>Et gjennomarbeidet eksempel med tom eske-caset fra kapittel 5. Les det én gang før dere starter.</t>
  </si>
  <si>
    <t>Løsningshierarkiet</t>
  </si>
  <si>
    <t>Nivå</t>
  </si>
  <si>
    <t>Hva den gjør</t>
  </si>
  <si>
    <t>Hva det betyr</t>
  </si>
  <si>
    <t>Eksempel: tomme esker (kapittel 5)</t>
  </si>
  <si>
    <t>Nivå 1</t>
  </si>
  <si>
    <t>Eliminere rotårsaken</t>
  </si>
  <si>
    <t>Feilen kan ikke oppstå lenger. Høyest verdi.</t>
  </si>
  <si>
    <t>Fyllesteget endres slik at esken aldri blir tom.</t>
  </si>
  <si>
    <t>Nivå 2</t>
  </si>
  <si>
    <t>Unngå feilen</t>
  </si>
  <si>
    <t>Rotårsaken kan bestå, men en barriere hindrer at den gir feilen.</t>
  </si>
  <si>
    <t>Sperre stopper linjen hvis vekt mangler.</t>
  </si>
  <si>
    <t>Nivå 3</t>
  </si>
  <si>
    <t>Oppdage feilen</t>
  </si>
  <si>
    <t>Du fanger den opp etter at den har skjedd, og sorterer den ut.</t>
  </si>
  <si>
    <t>Røntgenmaskin, eller en vifte som blåser tomme esker av.</t>
  </si>
  <si>
    <t>Nivå 4</t>
  </si>
  <si>
    <t>Spore feilen</t>
  </si>
  <si>
    <t>Du registrerer at den skjedde, etter at kunden har fått den.</t>
  </si>
  <si>
    <t>Sporbarhet i logg og en avviksrapport.</t>
  </si>
  <si>
    <t>De fleste team lever på nivå 3 og 4: bedre alarmer, strengere kontroller, flere sjekkpunkter. Å oppdage er ikke å forebygge. Nivå 3 og 4 er ikke verdiløst, men en portefølje som bare består av dem er symptombehandling med en prosjektplan festet på.</t>
  </si>
  <si>
    <t>De fem kriteriene</t>
  </si>
  <si>
    <t>1. Effekt på rotårsak  (5 = fjerner den, 1 = rører den ikke)</t>
  </si>
  <si>
    <t>2. Kostnad  (5 = lav kostnad, 1 = høy kostnad)</t>
  </si>
  <si>
    <t>3. Tid  (5 = raskt på plass, 1 = lang tid)</t>
  </si>
  <si>
    <t>4. Risiko for HMS, kvalitet og drift  (5 = lav risiko, 1 = høy risiko)</t>
  </si>
  <si>
    <t>5. Kundeverdi  (5 = tydelig gevinst for kunden, 1 = ingen)</t>
  </si>
  <si>
    <t>Score fra 1 til 5. Fem er alltid best, også for kostnad, tid og risiko. Et billig, raskt og risikofritt alternativ scorer altså høyt på alle tre.</t>
  </si>
  <si>
    <t>Fargeforklaring</t>
  </si>
  <si>
    <t>Gul celle</t>
  </si>
  <si>
    <t>Denne fyller du ut.</t>
  </si>
  <si>
    <t>Hvit eller grå celle</t>
  </si>
  <si>
    <t>Beregnes automatisk. La den være.</t>
  </si>
  <si>
    <t>Lean Tech AS  |  sissel@leantech.no  |  leantech.no  |  Versjon 1.0</t>
  </si>
  <si>
    <t>1. Finne løsninger</t>
  </si>
  <si>
    <t>Utvid alternativene. Ingenting vurderes, rangeres eller prissettes på denne fanen.</t>
  </si>
  <si>
    <t>Start her</t>
  </si>
  <si>
    <t>Bevist rotårsak (fra Analyze)</t>
  </si>
  <si>
    <t>Mål (fra Focus)</t>
  </si>
  <si>
    <t>Flytt [måltall] fra [A] til [B] innen [dato]</t>
  </si>
  <si>
    <t>Spørsmålet dere stiller</t>
  </si>
  <si>
    <t>Rett spørsmålet mot den beviste rotårsaken. Ikke en generell idémyldring rundt problemet.</t>
  </si>
  <si>
    <t>Kjøreregler</t>
  </si>
  <si>
    <t>•</t>
  </si>
  <si>
    <t>Stille og individuelt først. Alle skriver sine egne forslag før noen sier noe. Dette er brainwriting, samme prinsipp som treet i Focus.</t>
  </si>
  <si>
    <t>Ingenting kritiseres, avfeies eller rangeres mens forslagene skrives. Vurderingen skjer på fane 3, ikke her.</t>
  </si>
  <si>
    <t>Sikt høyt i hierarkiet. Press frem minst ett alternativ som eliminerer eller unngår, ikke bare alternativer som oppdager.</t>
  </si>
  <si>
    <t>Antall først. Fem alternativer er minimum, ikke målet.</t>
  </si>
  <si>
    <t>Hvis forslagene stopper opp, spør disse</t>
  </si>
  <si>
    <t>Hva er den ideelle løsningen om kostnad og tid ikke var et tema?</t>
  </si>
  <si>
    <t>Hva er løsningen om vi må være ferdige om tre uker?</t>
  </si>
  <si>
    <t>Hva ville noen fra en helt annen bransje foreslått?</t>
  </si>
  <si>
    <t>Disse skal ikke gi bokstavelige svar. De flytter teamet ut av dagens begrensninger.</t>
  </si>
  <si>
    <t>Brainwriting</t>
  </si>
  <si>
    <t>Én kolonne hver. Skriv dine egne forslag før du leser andres. Legg til rader ved behov.</t>
  </si>
  <si>
    <t>Person 1</t>
  </si>
  <si>
    <t>Person 2</t>
  </si>
  <si>
    <t>Person 3</t>
  </si>
  <si>
    <t>Person 4</t>
  </si>
  <si>
    <t>Person 5</t>
  </si>
  <si>
    <t>Person 6</t>
  </si>
  <si>
    <t>Forslag 1</t>
  </si>
  <si>
    <t>Forslag 2</t>
  </si>
  <si>
    <t>Forslag 3</t>
  </si>
  <si>
    <t>Forslag 4</t>
  </si>
  <si>
    <t>Forslag 5</t>
  </si>
  <si>
    <t>Forslag 6</t>
  </si>
  <si>
    <t>Forslag 7</t>
  </si>
  <si>
    <t>Forslag 8</t>
  </si>
  <si>
    <t>Forslag 9</t>
  </si>
  <si>
    <t>Forslag 10</t>
  </si>
  <si>
    <t>Ferdig? Da, og først da, går dere til fane 2 og kortlister alternativene som er verdt å vurdere.</t>
  </si>
  <si>
    <t>2. Alternativer og nivå i hierarkiet</t>
  </si>
  <si>
    <t>Kortlist inntil seks alternativer. Klassifiser hvert av dem før noen scorer.</t>
  </si>
  <si>
    <t>Rotårsak</t>
  </si>
  <si>
    <t>Mål</t>
  </si>
  <si>
    <t>ID</t>
  </si>
  <si>
    <t>Løsningsforslag (én setning, klarspråk)</t>
  </si>
  <si>
    <t>Nivå (1-4)</t>
  </si>
  <si>
    <t>Hva nivået betyr</t>
  </si>
  <si>
    <t>Virker den på årsaken, eller på symptomet?</t>
  </si>
  <si>
    <t>A</t>
  </si>
  <si>
    <t>B</t>
  </si>
  <si>
    <t>C</t>
  </si>
  <si>
    <t>D</t>
  </si>
  <si>
    <t>E</t>
  </si>
  <si>
    <t>F</t>
  </si>
  <si>
    <t>Sjekk av hierarkiet</t>
  </si>
  <si>
    <t>Referanse: de fire nivåene</t>
  </si>
  <si>
    <t>Eksempel</t>
  </si>
  <si>
    <t>Et alternativ på nivå 3 eller 4 kan godt være riktig å gjøre mens dere jobber med å eliminere. Det det ikke kan være, er hele porteføljen.</t>
  </si>
  <si>
    <t>3. Score</t>
  </si>
  <si>
    <t>Alle scorer alle alternativer mot de samme fem kriteriene. Egen kolonne. Egen vurdering.</t>
  </si>
  <si>
    <t>Score gjerne på papir først, og legg inn kolonnen din etterpå. Å lese andres tall før du har gjort deg opp en mening er slik et team ender med fem like meninger og én taus tvil.</t>
  </si>
  <si>
    <t>Skala 1 til 5. Fem er alltid best, også for kostnad, tid og risiko.</t>
  </si>
  <si>
    <t>Skriv navnene deres over «Person 1», «Person 2» og så videre i de gule overskriftscellene.</t>
  </si>
  <si>
    <t>Alternativ</t>
  </si>
  <si>
    <t>Kriterium</t>
  </si>
  <si>
    <t>Snitt</t>
  </si>
  <si>
    <t>Min</t>
  </si>
  <si>
    <t>Maks</t>
  </si>
  <si>
    <t>Sprik</t>
  </si>
  <si>
    <t>Les dette</t>
  </si>
  <si>
    <t>Sprik-kolonnen er hele poenget med denne fanen. Et sprik på 2 eller mer betyr at to personer beskriver ulike mekanismer. Avklar antakelsen før noen ser på en sum.</t>
  </si>
  <si>
    <t>4. Sammenlign</t>
  </si>
  <si>
    <t>Les sprikene først. Rangeringen etterpå. Ingen av dem tar beslutningen.</t>
  </si>
  <si>
    <t>Vekting er en beslutning teamet tar før scoringen, ikke en justering dere gjør etter å ha sett resultatet. Lik vekt er et gyldig valg.</t>
  </si>
  <si>
    <t>Effekt på rotårsak</t>
  </si>
  <si>
    <t>Kostnad</t>
  </si>
  <si>
    <t>Tid</t>
  </si>
  <si>
    <t>Risiko</t>
  </si>
  <si>
    <t>Kundeverdi</t>
  </si>
  <si>
    <t>Vektet sum</t>
  </si>
  <si>
    <t>Rang</t>
  </si>
  <si>
    <t>Største sprik</t>
  </si>
  <si>
    <t>Hvor spriket er</t>
  </si>
  <si>
    <t>Hva dere gjør med det</t>
  </si>
  <si>
    <t>Vekt per kriterium (1-5, settes før scoring)</t>
  </si>
  <si>
    <t>Før dere godtar rangeringen</t>
  </si>
  <si>
    <t>Ett spørsmål skiller en nyttig matrise fra en scoringsøvelse: treffer denne løsningen rotårsaken, eller håndterer vi fortsatt symptomet? Kjør tom eske-alternativene gjennom det, og svaret kommer med én gang. Både viften og røntgenmaskinen scorer null på effekt på rotårsak.</t>
  </si>
  <si>
    <t>Rangeringen er et innspill til samtalen, ikke resultatet av den.</t>
  </si>
  <si>
    <t>5. Anbefaling og beslutning</t>
  </si>
  <si>
    <t>Teamet anbefaler. Myndigheten beslutter. To roller, holdt fra hverandre.</t>
  </si>
  <si>
    <t>Blander dere de to, vokser motstanden. Holder dere dem adskilt, står anbefalingen dokumentert, kriteriene er synlige, og grunnlaget for beslutningen er sporbart uansett hva som blir valgt.</t>
  </si>
  <si>
    <t>Anbefalingen</t>
  </si>
  <si>
    <t>Anbefalt alternativ</t>
  </si>
  <si>
    <t>Hvorfor, i én setning</t>
  </si>
  <si>
    <t>Vi anbefaler alternativ [X] fordi det scorer høyest på [kriterium] og [kriterium], og kostnadsforskjellen mot alternativ [Y] er inntjent i løpet av [periode].</t>
  </si>
  <si>
    <t>Hvor det ligger i hierarkiet</t>
  </si>
  <si>
    <t>Hva det gjør med den beviste rotårsaken</t>
  </si>
  <si>
    <t>Alternativer som ble vurdert og lagt bort, med begrunnelse</t>
  </si>
  <si>
    <t>Antakelser teamet avklarte underveis i scoringen</t>
  </si>
  <si>
    <t>Anbefalt av (navn)</t>
  </si>
  <si>
    <t>Dato</t>
  </si>
  <si>
    <t>Beslutningen</t>
  </si>
  <si>
    <t>Hvem har myndighet til å beslutte</t>
  </si>
  <si>
    <t>Har vedkommende en interessekonflikt her? Hvis ja, hvem beslutter i stedet?</t>
  </si>
  <si>
    <t>Beslutning</t>
  </si>
  <si>
    <t>Godkjent / Godkjent med endringer / Ikke godkjent</t>
  </si>
  <si>
    <t>Hvis endret eller avvist, på hvilket grunnlag</t>
  </si>
  <si>
    <t>Besluttet dato</t>
  </si>
  <si>
    <t>Prosesseier som tar det videre til Track</t>
  </si>
  <si>
    <t>Sjekkpunkt før dere går videre til Track</t>
  </si>
  <si>
    <t>Alternativene ble funnet før noen av dem ble vurdert.</t>
  </si>
  <si>
    <t>Hver person scoret uavhengig, og forskjellene ble diskutert etterpå.</t>
  </si>
  <si>
    <t>Minst ett alternativ lå på nivå 1 eller 2, og det valgte treffer den beviste rotårsaken.</t>
  </si>
  <si>
    <t>En tydelig anbefaling gikk til den som har myndighet, og beslutningen er tatt.</t>
  </si>
  <si>
    <t>En navngitt prosesseier er klar til å ta det videre til Track.</t>
  </si>
  <si>
    <t>Testen: treffer denne løsningen rotårsaken, eller håndterer vi fortsatt symptomet?</t>
  </si>
  <si>
    <t>Neste steg er Track. Last ned Handover Kit for å navngi hvem som følger måltallet, bestemme hva som utløser handling, og bekrefte at overleveringen er reell før teamet går videre.</t>
  </si>
  <si>
    <t>Eksempel: de tomme eskene</t>
  </si>
  <si>
    <t>Caset fra kapittel 5, scoret slik dette verktøyet er ment å brukes. Tallene er kun til illustrasjon.</t>
  </si>
  <si>
    <t>Rotårsak (bevist i Analyze): fylleren slipper esken videre på båndet uten å bekrefte fyllvekt, slik at enhver stopp oppstrøms gir en tom eske som ser identisk ut med en full.</t>
  </si>
  <si>
    <t>Mål (fra Focus): reduser antall tomme esker sendt til kunde fra 41 per måned til under 2 per måned innen 30. november.</t>
  </si>
  <si>
    <t>Vekt per kriterium</t>
  </si>
  <si>
    <t>Sperre på fylleren slik at esken ikke slippes ut før fyllvekt er bekreftet</t>
  </si>
  <si>
    <t>Ingen store sprik. Teamet leser dette alternativet likt.</t>
  </si>
  <si>
    <t>Bygge om stopphåndteringen oppstrøms slik at stoppen som tømmer esken ikke kan oppstå</t>
  </si>
  <si>
    <t>Avklar Kostnad før dere rangerer noe. Én kostnadsberegnet full ombygging, en annen en modifikasjon.</t>
  </si>
  <si>
    <t>Røntgenmaskin på båndet, operatør fjerner esker som flagges</t>
  </si>
  <si>
    <t>Lite sprik.</t>
  </si>
  <si>
    <t>Vifte ved båndet som blåser de tomme eskene av</t>
  </si>
  <si>
    <t>Logge hver kundeklage på tom eske og spore den tilbake til batch</t>
  </si>
  <si>
    <t>Slik leser du eksempelet</t>
  </si>
  <si>
    <t>Alternativ D, viften, er billig og rask og scorer godt på tre kriterier. Den gjør likevel ingenting med rotårsaken. Eskene kommer fortsatt ut tomme. Linjen blir bare flinkere til å fange dem opp.</t>
  </si>
  <si>
    <t>Alternativ B har det største spriket i arket: 2,0 poeng på kostnad. Det er ikke en avrundingsforskjell. Én har priset full ombygging av stopphåndteringen, en annen har priset en modifikasjon av eksisterende føring. Til det er avklart, betyr summen for B ingenting.</t>
  </si>
  <si>
    <t>Alternativ A vinner på vektet sum, og det vinner av riktig grunn: det er det eneste høyt scorende alternativet som virker på nivå 1. Effekt på rotårsak har tyngst vekt, og det ble avtalt før noen scoret.</t>
  </si>
  <si>
    <t>Teamet anbefalte A, med D som midlertidig tiltak mens A ble bygget. Å oppdage i tillegg til å eliminere er et fornuftig valg. Å oppdage i stedet for å eliminere er det ikke.</t>
  </si>
  <si>
    <t>Tallene på denne fanen er oppdiktede. De finnes for å vise hvordan arket leses, ikke som en fasit for din egen prosess.</t>
  </si>
  <si>
    <t>Vekt de fem kriteriene på fane 4 etter hva som betyr mest i din situasjon, og bli enige om vektene før noen scorer, ikke etter at dere ser totalene.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</si>
</sst>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charset val="1"/>
    </font>
    <font>
      <b/>
      <sz val="16"/>
      <color rgb="FFFFFFFF"/>
      <name val="Arial"/>
      <charset val="1"/>
    </font>
    <font>
      <i/>
      <sz val="9"/>
      <color rgb="FF595959"/>
      <name val="Arial"/>
      <charset val="1"/>
    </font>
    <font>
      <sz val="10"/>
      <name val="Arial"/>
      <charset val="1"/>
    </font>
    <font>
      <b/>
      <sz val="12"/>
      <color rgb="FFFFFFFF"/>
      <name val="Arial"/>
      <charset val="1"/>
    </font>
    <font>
      <b/>
      <sz val="10"/>
      <name val="Arial"/>
      <charset val="1"/>
    </font>
    <font>
      <b/>
      <sz val="10"/>
      <color rgb="FFFFFFFF"/>
      <name val="Arial"/>
      <charset val="1"/>
    </font>
    <font>
      <b/>
      <sz val="10"/>
      <color rgb="FF007681"/>
      <name val="Arial"/>
      <charset val="1"/>
    </font>
    <font>
      <sz val="10"/>
      <color rgb="FF404040"/>
      <name val="Arial"/>
      <charset val="1"/>
    </font>
    <font>
      <b/>
      <sz val="11"/>
      <name val="Arial"/>
      <charset val="1"/>
    </font>
  </fonts>
  <fills count="8">
    <fill>
      <patternFill patternType="none"/>
    </fill>
    <fill>
      <patternFill patternType="gray125"/>
    </fill>
    <fill>
      <patternFill patternType="solid">
        <fgColor rgb="FF007681"/>
        <bgColor rgb="FF008080"/>
      </patternFill>
    </fill>
    <fill>
      <patternFill patternType="solid">
        <fgColor rgb="FFE2EFDA"/>
        <bgColor rgb="FFD9EDEF"/>
      </patternFill>
    </fill>
    <fill>
      <patternFill patternType="solid">
        <fgColor rgb="FFF2F2F2"/>
        <bgColor rgb="FFE2EFDA"/>
      </patternFill>
    </fill>
    <fill>
      <patternFill patternType="solid">
        <fgColor rgb="FFFFF6D5"/>
        <bgColor rgb="FFF2F2F2"/>
      </patternFill>
    </fill>
    <fill>
      <patternFill patternType="solid">
        <fgColor rgb="FFD9EDEF"/>
        <bgColor rgb="FFE2EFDA"/>
      </patternFill>
    </fill>
    <fill>
      <patternFill patternType="solid">
        <fgColor rgb="FFFCE4D6"/>
        <bgColor rgb="FFFFF6D5"/>
      </patternFill>
    </fill>
  </fills>
  <borders count="4">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diagonal/>
    </border>
  </borders>
  <cellStyleXfs count="1">
    <xf numFmtId="0" fontId="0" fillId="0" borderId="0"/>
  </cellStyleXfs>
  <cellXfs count="39">
    <xf numFmtId="0" fontId="0" fillId="0" borderId="0" xfId="0"/>
    <xf numFmtId="0" fontId="9" fillId="0" borderId="0" xfId="0" applyFont="1" applyAlignment="1">
      <alignment vertical="top" wrapText="1"/>
    </xf>
    <xf numFmtId="0" fontId="5" fillId="5" borderId="1" xfId="0" applyFont="1" applyFill="1" applyBorder="1" applyAlignment="1">
      <alignment vertical="top" wrapText="1"/>
    </xf>
    <xf numFmtId="0" fontId="5" fillId="0" borderId="3" xfId="0" applyFont="1" applyBorder="1" applyAlignment="1">
      <alignment vertical="top" wrapText="1"/>
    </xf>
    <xf numFmtId="0" fontId="9" fillId="5" borderId="1" xfId="0" applyFont="1" applyFill="1" applyBorder="1" applyAlignment="1">
      <alignment vertical="top" wrapText="1"/>
    </xf>
    <xf numFmtId="0" fontId="8" fillId="6" borderId="2" xfId="0" applyFont="1" applyFill="1" applyBorder="1" applyAlignment="1">
      <alignment vertical="top" wrapText="1"/>
    </xf>
    <xf numFmtId="0" fontId="7" fillId="0" borderId="2" xfId="0" applyFont="1" applyBorder="1" applyAlignment="1">
      <alignment vertical="top" wrapText="1"/>
    </xf>
    <xf numFmtId="0" fontId="3" fillId="5" borderId="2" xfId="0" applyFont="1" applyFill="1" applyBorder="1" applyAlignment="1">
      <alignment vertical="top" wrapText="1"/>
    </xf>
    <xf numFmtId="0" fontId="2" fillId="0" borderId="0" xfId="0" applyFont="1" applyAlignment="1">
      <alignment vertical="top" wrapText="1"/>
    </xf>
    <xf numFmtId="0" fontId="5" fillId="0" borderId="0" xfId="0" applyFont="1" applyAlignment="1">
      <alignment vertical="top" wrapText="1"/>
    </xf>
    <xf numFmtId="0" fontId="4" fillId="2" borderId="0" xfId="0" applyFont="1" applyFill="1" applyAlignment="1">
      <alignment vertical="center" indent="1"/>
    </xf>
    <xf numFmtId="0" fontId="3" fillId="0" borderId="0" xfId="0" applyFont="1" applyAlignment="1">
      <alignment vertical="top" wrapText="1"/>
    </xf>
    <xf numFmtId="0" fontId="2" fillId="0" borderId="0" xfId="0" applyFont="1" applyAlignment="1">
      <alignment horizontal="left" vertical="center" indent="1"/>
    </xf>
    <xf numFmtId="0" fontId="1" fillId="2" borderId="0" xfId="0" applyFont="1" applyFill="1" applyAlignment="1">
      <alignment horizontal="left" vertical="center" indent="1"/>
    </xf>
    <xf numFmtId="0" fontId="5" fillId="0" borderId="0" xfId="0" applyFont="1" applyAlignment="1">
      <alignment vertical="top" wrapText="1"/>
    </xf>
    <xf numFmtId="0" fontId="6" fillId="2" borderId="1" xfId="0" applyFont="1" applyFill="1" applyBorder="1" applyAlignment="1">
      <alignment horizontal="center" vertical="center" wrapText="1"/>
    </xf>
    <xf numFmtId="0" fontId="5" fillId="3" borderId="1" xfId="0" applyFont="1" applyFill="1" applyBorder="1" applyAlignment="1">
      <alignment vertical="top" wrapText="1"/>
    </xf>
    <xf numFmtId="0" fontId="3" fillId="3" borderId="1" xfId="0" applyFont="1" applyFill="1" applyBorder="1" applyAlignment="1">
      <alignment vertical="top" wrapText="1"/>
    </xf>
    <xf numFmtId="0" fontId="5" fillId="4" borderId="1" xfId="0" applyFont="1" applyFill="1" applyBorder="1" applyAlignment="1">
      <alignment vertical="top" wrapText="1"/>
    </xf>
    <xf numFmtId="0" fontId="3" fillId="4" borderId="1" xfId="0" applyFont="1" applyFill="1" applyBorder="1" applyAlignment="1">
      <alignment vertical="top" wrapText="1"/>
    </xf>
    <xf numFmtId="0" fontId="5" fillId="5" borderId="1" xfId="0" applyFont="1" applyFill="1" applyBorder="1"/>
    <xf numFmtId="0" fontId="3" fillId="0" borderId="0" xfId="0" applyFont="1"/>
    <xf numFmtId="0" fontId="5" fillId="4" borderId="1" xfId="0" applyFont="1" applyFill="1" applyBorder="1"/>
    <xf numFmtId="0" fontId="5" fillId="0" borderId="0" xfId="0" applyFont="1"/>
    <xf numFmtId="0" fontId="5" fillId="0" borderId="0" xfId="0" applyFont="1" applyAlignment="1">
      <alignment horizontal="center" vertical="center"/>
    </xf>
    <xf numFmtId="0" fontId="3" fillId="5" borderId="1" xfId="0" applyFont="1" applyFill="1" applyBorder="1" applyAlignment="1">
      <alignment vertical="top" wrapText="1"/>
    </xf>
    <xf numFmtId="0" fontId="5" fillId="0" borderId="1" xfId="0" applyFont="1" applyBorder="1" applyAlignment="1">
      <alignment horizontal="center" vertical="center"/>
    </xf>
    <xf numFmtId="0" fontId="3"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3" fillId="0" borderId="1" xfId="0" applyFont="1" applyBorder="1" applyAlignment="1">
      <alignment vertical="top" wrapText="1"/>
    </xf>
    <xf numFmtId="164" fontId="8" fillId="0" borderId="1" xfId="0" applyNumberFormat="1" applyFont="1" applyBorder="1" applyAlignment="1">
      <alignment horizontal="center" vertical="center" wrapText="1"/>
    </xf>
    <xf numFmtId="0" fontId="8" fillId="0" borderId="1" xfId="0" applyFont="1" applyBorder="1" applyAlignment="1">
      <alignment vertical="top" wrapText="1"/>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3" fillId="7" borderId="1" xfId="0" applyNumberFormat="1" applyFont="1" applyFill="1" applyBorder="1" applyAlignment="1">
      <alignment horizontal="center" vertical="center"/>
    </xf>
    <xf numFmtId="0" fontId="3" fillId="7" borderId="1" xfId="0" applyFont="1" applyFill="1" applyBorder="1" applyAlignment="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7681"/>
      <rgbColor rgb="FFBFBFBF"/>
      <rgbColor rgb="FF808080"/>
      <rgbColor rgb="FF9999FF"/>
      <rgbColor rgb="FF993366"/>
      <rgbColor rgb="FFFFF6D5"/>
      <rgbColor rgb="FFD9ED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E2EFDA"/>
      <rgbColor rgb="FFFFFF99"/>
      <rgbColor rgb="FF99CCFF"/>
      <rgbColor rgb="FFFF99CC"/>
      <rgbColor rgb="FFCC99FF"/>
      <rgbColor rgb="FFFCE4D6"/>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showGridLines="0" tabSelected="1" topLeftCell="A12" zoomScaleNormal="100" workbookViewId="0">
      <selection activeCell="G21" sqref="G21"/>
    </sheetView>
  </sheetViews>
  <sheetFormatPr baseColWidth="10" defaultColWidth="8.6328125" defaultRowHeight="14.5" x14ac:dyDescent="0.35"/>
  <cols>
    <col min="1" max="1" width="4" customWidth="1"/>
    <col min="2" max="2" width="26" customWidth="1"/>
    <col min="3" max="4" width="30" customWidth="1"/>
    <col min="5" max="5" width="34" customWidth="1"/>
    <col min="6" max="12" width="12" customWidth="1"/>
  </cols>
  <sheetData>
    <row r="1" spans="1:12" ht="30" customHeight="1" x14ac:dyDescent="0.35">
      <c r="A1" s="13" t="s">
        <v>0</v>
      </c>
      <c r="B1" s="13"/>
      <c r="C1" s="13"/>
      <c r="D1" s="13"/>
      <c r="E1" s="13"/>
      <c r="F1" s="13"/>
      <c r="G1" s="13"/>
      <c r="H1" s="13"/>
      <c r="I1" s="13"/>
      <c r="J1" s="13"/>
      <c r="K1" s="13"/>
      <c r="L1" s="13"/>
    </row>
    <row r="2" spans="1:12" ht="15.75" customHeight="1" x14ac:dyDescent="0.35">
      <c r="A2" s="12" t="s">
        <v>1</v>
      </c>
      <c r="B2" s="12"/>
      <c r="C2" s="12"/>
      <c r="D2" s="12"/>
      <c r="E2" s="12"/>
      <c r="F2" s="12"/>
      <c r="G2" s="12"/>
      <c r="H2" s="12"/>
      <c r="I2" s="12"/>
      <c r="J2" s="12"/>
      <c r="K2" s="12"/>
      <c r="L2" s="12"/>
    </row>
    <row r="4" spans="1:12" ht="31.5" customHeight="1" x14ac:dyDescent="0.35">
      <c r="A4" s="11" t="s">
        <v>2</v>
      </c>
      <c r="B4" s="11"/>
      <c r="C4" s="11"/>
      <c r="D4" s="11"/>
      <c r="E4" s="11"/>
      <c r="F4" s="11"/>
      <c r="G4" s="11"/>
      <c r="H4" s="11"/>
      <c r="I4" s="11"/>
      <c r="J4" s="11"/>
      <c r="K4" s="11"/>
      <c r="L4" s="11"/>
    </row>
    <row r="6" spans="1:12" ht="21.75" customHeight="1" x14ac:dyDescent="0.35">
      <c r="A6" s="10" t="s">
        <v>3</v>
      </c>
      <c r="B6" s="10"/>
      <c r="C6" s="10"/>
      <c r="D6" s="10"/>
      <c r="E6" s="10"/>
      <c r="F6" s="10"/>
      <c r="G6" s="10"/>
      <c r="H6" s="10"/>
      <c r="I6" s="10"/>
      <c r="J6" s="10"/>
      <c r="K6" s="10"/>
      <c r="L6" s="10"/>
    </row>
    <row r="7" spans="1:12" ht="31.5" customHeight="1" x14ac:dyDescent="0.35">
      <c r="A7" s="11" t="s">
        <v>4</v>
      </c>
      <c r="B7" s="11"/>
      <c r="C7" s="11"/>
      <c r="D7" s="11"/>
      <c r="E7" s="11"/>
      <c r="F7" s="11"/>
      <c r="G7" s="11"/>
      <c r="H7" s="11"/>
      <c r="I7" s="11"/>
      <c r="J7" s="11"/>
      <c r="K7" s="11"/>
      <c r="L7" s="11"/>
    </row>
    <row r="9" spans="1:12" ht="21.75" customHeight="1" x14ac:dyDescent="0.35">
      <c r="A9" s="10" t="s">
        <v>5</v>
      </c>
      <c r="B9" s="10"/>
      <c r="C9" s="10"/>
      <c r="D9" s="10"/>
      <c r="E9" s="10"/>
      <c r="F9" s="10"/>
      <c r="G9" s="10"/>
      <c r="H9" s="10"/>
      <c r="I9" s="10"/>
      <c r="J9" s="10"/>
      <c r="K9" s="10"/>
      <c r="L9" s="10"/>
    </row>
    <row r="10" spans="1:12" ht="30" customHeight="1" x14ac:dyDescent="0.35">
      <c r="A10" s="11" t="s">
        <v>6</v>
      </c>
      <c r="B10" s="11"/>
      <c r="C10" s="11"/>
      <c r="D10" s="11"/>
      <c r="E10" s="11"/>
      <c r="F10" s="11"/>
      <c r="G10" s="11"/>
      <c r="H10" s="11"/>
      <c r="I10" s="11"/>
      <c r="J10" s="11"/>
      <c r="K10" s="11"/>
      <c r="L10" s="11"/>
    </row>
    <row r="12" spans="1:12" ht="21.75" customHeight="1" x14ac:dyDescent="0.35">
      <c r="A12" s="10" t="s">
        <v>7</v>
      </c>
      <c r="B12" s="10"/>
      <c r="C12" s="10"/>
      <c r="D12" s="10"/>
      <c r="E12" s="10"/>
      <c r="F12" s="10"/>
      <c r="G12" s="10"/>
      <c r="H12" s="10"/>
      <c r="I12" s="10"/>
      <c r="J12" s="10"/>
      <c r="K12" s="10"/>
      <c r="L12" s="10"/>
    </row>
    <row r="13" spans="1:12" ht="30" customHeight="1" x14ac:dyDescent="0.35">
      <c r="A13" s="11" t="s">
        <v>8</v>
      </c>
      <c r="B13" s="11"/>
      <c r="C13" s="11"/>
      <c r="D13" s="11"/>
      <c r="E13" s="11"/>
      <c r="F13" s="11"/>
      <c r="G13" s="11"/>
      <c r="H13" s="11"/>
      <c r="I13" s="11"/>
      <c r="J13" s="11"/>
      <c r="K13" s="11"/>
      <c r="L13" s="11"/>
    </row>
    <row r="14" spans="1:12" ht="42" customHeight="1" x14ac:dyDescent="0.35">
      <c r="A14" s="9" t="s">
        <v>9</v>
      </c>
      <c r="B14" s="9"/>
      <c r="C14" s="9"/>
      <c r="D14" s="9"/>
      <c r="E14" s="9"/>
      <c r="F14" s="9"/>
      <c r="G14" s="9"/>
      <c r="H14" s="9"/>
      <c r="I14" s="9"/>
      <c r="J14" s="9"/>
      <c r="K14" s="9"/>
      <c r="L14" s="9"/>
    </row>
    <row r="16" spans="1:12" ht="21.75" customHeight="1" x14ac:dyDescent="0.35">
      <c r="A16" s="10" t="s">
        <v>10</v>
      </c>
      <c r="B16" s="10"/>
      <c r="C16" s="10"/>
      <c r="D16" s="10"/>
      <c r="E16" s="10"/>
      <c r="F16" s="10"/>
      <c r="G16" s="10"/>
      <c r="H16" s="10"/>
      <c r="I16" s="10"/>
      <c r="J16" s="10"/>
      <c r="K16" s="10"/>
      <c r="L16" s="10"/>
    </row>
    <row r="17" spans="1:12" ht="27.75" customHeight="1" x14ac:dyDescent="0.35">
      <c r="B17" s="14" t="s">
        <v>11</v>
      </c>
      <c r="C17" s="11" t="s">
        <v>12</v>
      </c>
      <c r="D17" s="11"/>
      <c r="E17" s="11"/>
      <c r="F17" s="11"/>
    </row>
    <row r="18" spans="1:12" ht="27.75" customHeight="1" x14ac:dyDescent="0.35">
      <c r="B18" s="14" t="s">
        <v>13</v>
      </c>
      <c r="C18" s="11" t="s">
        <v>14</v>
      </c>
      <c r="D18" s="11"/>
      <c r="E18" s="11"/>
      <c r="F18" s="11"/>
    </row>
    <row r="19" spans="1:12" ht="27.75" customHeight="1" x14ac:dyDescent="0.35">
      <c r="B19" s="14" t="s">
        <v>15</v>
      </c>
      <c r="C19" s="11" t="s">
        <v>16</v>
      </c>
      <c r="D19" s="11"/>
      <c r="E19" s="11"/>
      <c r="F19" s="11"/>
    </row>
    <row r="20" spans="1:12" ht="27.75" customHeight="1" x14ac:dyDescent="0.35">
      <c r="B20" s="14" t="s">
        <v>17</v>
      </c>
      <c r="C20" s="11" t="s">
        <v>18</v>
      </c>
      <c r="D20" s="11"/>
      <c r="E20" s="11"/>
      <c r="F20" s="11"/>
    </row>
    <row r="21" spans="1:12" ht="27.75" customHeight="1" x14ac:dyDescent="0.35">
      <c r="B21" s="14" t="s">
        <v>19</v>
      </c>
      <c r="C21" s="11" t="s">
        <v>20</v>
      </c>
      <c r="D21" s="11"/>
      <c r="E21" s="11"/>
      <c r="F21" s="11"/>
    </row>
    <row r="22" spans="1:12" ht="27.75" customHeight="1" x14ac:dyDescent="0.35">
      <c r="B22" s="14" t="s">
        <v>21</v>
      </c>
      <c r="C22" s="11" t="s">
        <v>22</v>
      </c>
      <c r="D22" s="11"/>
      <c r="E22" s="11"/>
      <c r="F22" s="11"/>
    </row>
    <row r="23" spans="1:12" ht="27.75" customHeight="1" x14ac:dyDescent="0.35">
      <c r="A23" s="9" t="s">
        <v>193</v>
      </c>
      <c r="B23" s="9"/>
      <c r="C23" s="9"/>
      <c r="D23" s="9"/>
      <c r="E23" s="9"/>
      <c r="F23" s="9"/>
      <c r="G23" s="9"/>
      <c r="H23" s="9"/>
      <c r="I23" s="9"/>
      <c r="J23" s="9"/>
      <c r="K23" s="9"/>
      <c r="L23" s="9"/>
    </row>
    <row r="25" spans="1:12" ht="21.75" customHeight="1" x14ac:dyDescent="0.35">
      <c r="A25" s="10" t="s">
        <v>23</v>
      </c>
      <c r="B25" s="10"/>
      <c r="C25" s="10"/>
      <c r="D25" s="10"/>
      <c r="E25" s="10"/>
      <c r="F25" s="10"/>
      <c r="G25" s="10"/>
      <c r="H25" s="10"/>
      <c r="I25" s="10"/>
      <c r="J25" s="10"/>
      <c r="K25" s="10"/>
      <c r="L25" s="10"/>
    </row>
    <row r="26" spans="1:12" x14ac:dyDescent="0.35">
      <c r="B26" s="15" t="s">
        <v>24</v>
      </c>
      <c r="C26" s="15" t="s">
        <v>25</v>
      </c>
      <c r="D26" s="15" t="s">
        <v>26</v>
      </c>
      <c r="E26" s="15" t="s">
        <v>27</v>
      </c>
    </row>
    <row r="27" spans="1:12" ht="25.5" customHeight="1" x14ac:dyDescent="0.35">
      <c r="B27" s="16" t="s">
        <v>28</v>
      </c>
      <c r="C27" s="17" t="s">
        <v>29</v>
      </c>
      <c r="D27" s="17" t="s">
        <v>30</v>
      </c>
      <c r="E27" s="17" t="s">
        <v>31</v>
      </c>
    </row>
    <row r="28" spans="1:12" ht="25.5" customHeight="1" x14ac:dyDescent="0.35">
      <c r="B28" s="16" t="s">
        <v>32</v>
      </c>
      <c r="C28" s="17" t="s">
        <v>33</v>
      </c>
      <c r="D28" s="17" t="s">
        <v>34</v>
      </c>
      <c r="E28" s="17" t="s">
        <v>35</v>
      </c>
    </row>
    <row r="29" spans="1:12" ht="25.5" customHeight="1" x14ac:dyDescent="0.35">
      <c r="B29" s="18" t="s">
        <v>36</v>
      </c>
      <c r="C29" s="19" t="s">
        <v>37</v>
      </c>
      <c r="D29" s="19" t="s">
        <v>38</v>
      </c>
      <c r="E29" s="19" t="s">
        <v>39</v>
      </c>
    </row>
    <row r="30" spans="1:12" ht="25.5" customHeight="1" x14ac:dyDescent="0.35">
      <c r="B30" s="18" t="s">
        <v>40</v>
      </c>
      <c r="C30" s="19" t="s">
        <v>41</v>
      </c>
      <c r="D30" s="19" t="s">
        <v>42</v>
      </c>
      <c r="E30" s="19" t="s">
        <v>43</v>
      </c>
    </row>
    <row r="31" spans="1:12" ht="31.5" customHeight="1" x14ac:dyDescent="0.35">
      <c r="A31" s="11" t="s">
        <v>44</v>
      </c>
      <c r="B31" s="11"/>
      <c r="C31" s="11"/>
      <c r="D31" s="11"/>
      <c r="E31" s="11"/>
      <c r="F31" s="11"/>
      <c r="G31" s="11"/>
      <c r="H31" s="11"/>
      <c r="I31" s="11"/>
      <c r="J31" s="11"/>
      <c r="K31" s="11"/>
      <c r="L31" s="11"/>
    </row>
    <row r="33" spans="1:12" ht="21.75" customHeight="1" x14ac:dyDescent="0.35">
      <c r="A33" s="10" t="s">
        <v>45</v>
      </c>
      <c r="B33" s="10"/>
      <c r="C33" s="10"/>
      <c r="D33" s="10"/>
      <c r="E33" s="10"/>
      <c r="F33" s="10"/>
      <c r="G33" s="10"/>
      <c r="H33" s="10"/>
      <c r="I33" s="10"/>
      <c r="J33" s="10"/>
      <c r="K33" s="10"/>
      <c r="L33" s="10"/>
    </row>
    <row r="34" spans="1:12" ht="15" customHeight="1" x14ac:dyDescent="0.35">
      <c r="B34" s="11" t="s">
        <v>46</v>
      </c>
      <c r="C34" s="11"/>
      <c r="D34" s="11"/>
      <c r="E34" s="11"/>
    </row>
    <row r="35" spans="1:12" ht="15" customHeight="1" x14ac:dyDescent="0.35">
      <c r="B35" s="11" t="s">
        <v>47</v>
      </c>
      <c r="C35" s="11"/>
      <c r="D35" s="11"/>
      <c r="E35" s="11"/>
    </row>
    <row r="36" spans="1:12" ht="15" customHeight="1" x14ac:dyDescent="0.35">
      <c r="B36" s="11" t="s">
        <v>48</v>
      </c>
      <c r="C36" s="11"/>
      <c r="D36" s="11"/>
      <c r="E36" s="11"/>
    </row>
    <row r="37" spans="1:12" ht="15" customHeight="1" x14ac:dyDescent="0.35">
      <c r="B37" s="11" t="s">
        <v>49</v>
      </c>
      <c r="C37" s="11"/>
      <c r="D37" s="11"/>
      <c r="E37" s="11"/>
    </row>
    <row r="38" spans="1:12" ht="15" customHeight="1" x14ac:dyDescent="0.35">
      <c r="B38" s="11" t="s">
        <v>50</v>
      </c>
      <c r="C38" s="11"/>
      <c r="D38" s="11"/>
      <c r="E38" s="11"/>
    </row>
    <row r="39" spans="1:12" ht="15.75" customHeight="1" x14ac:dyDescent="0.35">
      <c r="A39" s="8" t="s">
        <v>51</v>
      </c>
      <c r="B39" s="8"/>
      <c r="C39" s="8"/>
      <c r="D39" s="8"/>
      <c r="E39" s="8"/>
      <c r="F39" s="8"/>
      <c r="G39" s="8"/>
      <c r="H39" s="8"/>
      <c r="I39" s="8"/>
      <c r="J39" s="8"/>
      <c r="K39" s="8"/>
      <c r="L39" s="8"/>
    </row>
    <row r="41" spans="1:12" ht="21.75" customHeight="1" x14ac:dyDescent="0.35">
      <c r="A41" s="10" t="s">
        <v>52</v>
      </c>
      <c r="B41" s="10"/>
      <c r="C41" s="10"/>
      <c r="D41" s="10"/>
      <c r="E41" s="10"/>
      <c r="F41" s="10"/>
      <c r="G41" s="10"/>
      <c r="H41" s="10"/>
      <c r="I41" s="10"/>
      <c r="J41" s="10"/>
      <c r="K41" s="10"/>
      <c r="L41" s="10"/>
    </row>
    <row r="42" spans="1:12" x14ac:dyDescent="0.35">
      <c r="B42" s="20" t="s">
        <v>53</v>
      </c>
      <c r="C42" s="21" t="s">
        <v>54</v>
      </c>
    </row>
    <row r="43" spans="1:12" x14ac:dyDescent="0.35">
      <c r="B43" s="22" t="s">
        <v>55</v>
      </c>
      <c r="C43" s="21" t="s">
        <v>56</v>
      </c>
    </row>
    <row r="45" spans="1:12" ht="15" customHeight="1" x14ac:dyDescent="0.35">
      <c r="A45" s="8" t="s">
        <v>57</v>
      </c>
      <c r="B45" s="8"/>
      <c r="C45" s="8"/>
      <c r="D45" s="8"/>
      <c r="E45" s="8"/>
      <c r="F45" s="8"/>
      <c r="G45" s="8"/>
      <c r="H45" s="8"/>
      <c r="I45" s="8"/>
      <c r="J45" s="8"/>
      <c r="K45" s="8"/>
      <c r="L45" s="8"/>
    </row>
  </sheetData>
  <mergeCells count="29">
    <mergeCell ref="A39:L39"/>
    <mergeCell ref="A41:L41"/>
    <mergeCell ref="A45:L45"/>
    <mergeCell ref="A23:L23"/>
    <mergeCell ref="B34:E34"/>
    <mergeCell ref="B35:E35"/>
    <mergeCell ref="B36:E36"/>
    <mergeCell ref="B37:E37"/>
    <mergeCell ref="B38:E38"/>
    <mergeCell ref="C21:F21"/>
    <mergeCell ref="C22:F22"/>
    <mergeCell ref="A25:L25"/>
    <mergeCell ref="A31:L31"/>
    <mergeCell ref="A33:L33"/>
    <mergeCell ref="A16:L16"/>
    <mergeCell ref="C17:F17"/>
    <mergeCell ref="C18:F18"/>
    <mergeCell ref="C19:F19"/>
    <mergeCell ref="C20:F20"/>
    <mergeCell ref="A9:L9"/>
    <mergeCell ref="A10:L10"/>
    <mergeCell ref="A12:L12"/>
    <mergeCell ref="A13:L13"/>
    <mergeCell ref="A14:L14"/>
    <mergeCell ref="A1:L1"/>
    <mergeCell ref="A2:L2"/>
    <mergeCell ref="A4:L4"/>
    <mergeCell ref="A6:L6"/>
    <mergeCell ref="A7:L7"/>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6"/>
  <sheetViews>
    <sheetView showGridLines="0" zoomScaleNormal="100" workbookViewId="0"/>
  </sheetViews>
  <sheetFormatPr baseColWidth="10" defaultColWidth="8.6328125" defaultRowHeight="14.5" x14ac:dyDescent="0.35"/>
  <cols>
    <col min="1" max="1" width="4" customWidth="1"/>
    <col min="2" max="2" width="22" customWidth="1"/>
    <col min="3" max="8" width="30" customWidth="1"/>
  </cols>
  <sheetData>
    <row r="1" spans="1:8" ht="30" customHeight="1" x14ac:dyDescent="0.35">
      <c r="A1" s="13" t="s">
        <v>58</v>
      </c>
      <c r="B1" s="13"/>
      <c r="C1" s="13"/>
      <c r="D1" s="13"/>
      <c r="E1" s="13"/>
      <c r="F1" s="13"/>
      <c r="G1" s="13"/>
      <c r="H1" s="13"/>
    </row>
    <row r="2" spans="1:8" ht="15.75" customHeight="1" x14ac:dyDescent="0.35">
      <c r="A2" s="12" t="s">
        <v>59</v>
      </c>
      <c r="B2" s="12"/>
      <c r="C2" s="12"/>
      <c r="D2" s="12"/>
      <c r="E2" s="12"/>
      <c r="F2" s="12"/>
      <c r="G2" s="12"/>
      <c r="H2" s="12"/>
    </row>
    <row r="4" spans="1:8" ht="21.75" customHeight="1" x14ac:dyDescent="0.35">
      <c r="A4" s="10" t="s">
        <v>60</v>
      </c>
      <c r="B4" s="10"/>
      <c r="C4" s="10"/>
      <c r="D4" s="10"/>
      <c r="E4" s="10"/>
      <c r="F4" s="10"/>
      <c r="G4" s="10"/>
      <c r="H4" s="10"/>
    </row>
    <row r="5" spans="1:8" ht="30" customHeight="1" x14ac:dyDescent="0.35">
      <c r="B5" s="23" t="s">
        <v>61</v>
      </c>
      <c r="C5" s="7"/>
      <c r="D5" s="7"/>
      <c r="E5" s="7"/>
      <c r="F5" s="7"/>
      <c r="G5" s="7"/>
      <c r="H5" s="7"/>
    </row>
    <row r="6" spans="1:8" ht="24" customHeight="1" x14ac:dyDescent="0.35">
      <c r="B6" s="23" t="s">
        <v>62</v>
      </c>
      <c r="C6" s="7" t="s">
        <v>63</v>
      </c>
      <c r="D6" s="7"/>
      <c r="E6" s="7"/>
      <c r="F6" s="7"/>
      <c r="G6" s="7"/>
      <c r="H6" s="7"/>
    </row>
    <row r="7" spans="1:8" ht="25.5" customHeight="1" x14ac:dyDescent="0.35">
      <c r="B7" s="23" t="s">
        <v>64</v>
      </c>
      <c r="C7" s="6" t="str">
        <f>IF(C5="","Fyll inn rotårsaken over.","Hvordan kan vi eliminere denne rotårsaken: "&amp;C5&amp;" ?")</f>
        <v>Fyll inn rotårsaken over.</v>
      </c>
      <c r="D7" s="6"/>
      <c r="E7" s="6"/>
      <c r="F7" s="6"/>
      <c r="G7" s="6"/>
      <c r="H7" s="6"/>
    </row>
    <row r="8" spans="1:8" ht="15" customHeight="1" x14ac:dyDescent="0.35">
      <c r="A8" s="8" t="s">
        <v>65</v>
      </c>
      <c r="B8" s="8"/>
      <c r="C8" s="8"/>
      <c r="D8" s="8"/>
      <c r="E8" s="8"/>
      <c r="F8" s="8"/>
      <c r="G8" s="8"/>
      <c r="H8" s="8"/>
    </row>
    <row r="10" spans="1:8" ht="21.75" customHeight="1" x14ac:dyDescent="0.35">
      <c r="A10" s="10" t="s">
        <v>66</v>
      </c>
      <c r="B10" s="10"/>
      <c r="C10" s="10"/>
      <c r="D10" s="10"/>
      <c r="E10" s="10"/>
      <c r="F10" s="10"/>
      <c r="G10" s="10"/>
      <c r="H10" s="10"/>
    </row>
    <row r="11" spans="1:8" ht="25.5" customHeight="1" x14ac:dyDescent="0.35">
      <c r="B11" s="23" t="s">
        <v>67</v>
      </c>
      <c r="C11" s="11" t="s">
        <v>68</v>
      </c>
      <c r="D11" s="11"/>
      <c r="E11" s="11"/>
      <c r="F11" s="11"/>
      <c r="G11" s="11"/>
      <c r="H11" s="11"/>
    </row>
    <row r="12" spans="1:8" ht="25.5" customHeight="1" x14ac:dyDescent="0.35">
      <c r="B12" s="23" t="s">
        <v>67</v>
      </c>
      <c r="C12" s="11" t="s">
        <v>69</v>
      </c>
      <c r="D12" s="11"/>
      <c r="E12" s="11"/>
      <c r="F12" s="11"/>
      <c r="G12" s="11"/>
      <c r="H12" s="11"/>
    </row>
    <row r="13" spans="1:8" ht="25.5" customHeight="1" x14ac:dyDescent="0.35">
      <c r="B13" s="23" t="s">
        <v>67</v>
      </c>
      <c r="C13" s="11" t="s">
        <v>70</v>
      </c>
      <c r="D13" s="11"/>
      <c r="E13" s="11"/>
      <c r="F13" s="11"/>
      <c r="G13" s="11"/>
      <c r="H13" s="11"/>
    </row>
    <row r="14" spans="1:8" ht="25.5" customHeight="1" x14ac:dyDescent="0.35">
      <c r="B14" s="23" t="s">
        <v>67</v>
      </c>
      <c r="C14" s="11" t="s">
        <v>71</v>
      </c>
      <c r="D14" s="11"/>
      <c r="E14" s="11"/>
      <c r="F14" s="11"/>
      <c r="G14" s="11"/>
      <c r="H14" s="11"/>
    </row>
    <row r="16" spans="1:8" ht="21.75" customHeight="1" x14ac:dyDescent="0.35">
      <c r="A16" s="10" t="s">
        <v>72</v>
      </c>
      <c r="B16" s="10"/>
      <c r="C16" s="10"/>
      <c r="D16" s="10"/>
      <c r="E16" s="10"/>
      <c r="F16" s="10"/>
      <c r="G16" s="10"/>
      <c r="H16" s="10"/>
    </row>
    <row r="17" spans="1:8" ht="15" customHeight="1" x14ac:dyDescent="0.35">
      <c r="B17" s="11" t="s">
        <v>73</v>
      </c>
      <c r="C17" s="11"/>
      <c r="D17" s="11"/>
      <c r="E17" s="11"/>
      <c r="F17" s="11"/>
      <c r="G17" s="11"/>
      <c r="H17" s="11"/>
    </row>
    <row r="18" spans="1:8" ht="15" customHeight="1" x14ac:dyDescent="0.35">
      <c r="B18" s="11" t="s">
        <v>74</v>
      </c>
      <c r="C18" s="11"/>
      <c r="D18" s="11"/>
      <c r="E18" s="11"/>
      <c r="F18" s="11"/>
      <c r="G18" s="11"/>
      <c r="H18" s="11"/>
    </row>
    <row r="19" spans="1:8" ht="15" customHeight="1" x14ac:dyDescent="0.35">
      <c r="B19" s="11" t="s">
        <v>75</v>
      </c>
      <c r="C19" s="11"/>
      <c r="D19" s="11"/>
      <c r="E19" s="11"/>
      <c r="F19" s="11"/>
      <c r="G19" s="11"/>
      <c r="H19" s="11"/>
    </row>
    <row r="20" spans="1:8" ht="15" customHeight="1" x14ac:dyDescent="0.35">
      <c r="A20" s="8" t="s">
        <v>76</v>
      </c>
      <c r="B20" s="8"/>
      <c r="C20" s="8"/>
      <c r="D20" s="8"/>
      <c r="E20" s="8"/>
      <c r="F20" s="8"/>
      <c r="G20" s="8"/>
      <c r="H20" s="8"/>
    </row>
    <row r="22" spans="1:8" ht="21.75" customHeight="1" x14ac:dyDescent="0.35">
      <c r="A22" s="10" t="s">
        <v>77</v>
      </c>
      <c r="B22" s="10"/>
      <c r="C22" s="10"/>
      <c r="D22" s="10"/>
      <c r="E22" s="10"/>
      <c r="F22" s="10"/>
      <c r="G22" s="10"/>
      <c r="H22" s="10"/>
    </row>
    <row r="23" spans="1:8" ht="15" customHeight="1" x14ac:dyDescent="0.35">
      <c r="A23" s="8" t="s">
        <v>78</v>
      </c>
      <c r="B23" s="8"/>
      <c r="C23" s="8"/>
      <c r="D23" s="8"/>
      <c r="E23" s="8"/>
      <c r="F23" s="8"/>
      <c r="G23" s="8"/>
      <c r="H23" s="8"/>
    </row>
    <row r="24" spans="1:8" x14ac:dyDescent="0.35">
      <c r="C24" s="15" t="s">
        <v>79</v>
      </c>
      <c r="D24" s="15" t="s">
        <v>80</v>
      </c>
      <c r="E24" s="15" t="s">
        <v>81</v>
      </c>
      <c r="F24" s="15" t="s">
        <v>82</v>
      </c>
      <c r="G24" s="15" t="s">
        <v>83</v>
      </c>
      <c r="H24" s="15" t="s">
        <v>84</v>
      </c>
    </row>
    <row r="25" spans="1:8" ht="30" customHeight="1" x14ac:dyDescent="0.35">
      <c r="B25" s="24" t="s">
        <v>85</v>
      </c>
      <c r="C25" s="25"/>
      <c r="D25" s="25"/>
      <c r="E25" s="25"/>
      <c r="F25" s="25"/>
      <c r="G25" s="25"/>
      <c r="H25" s="25"/>
    </row>
    <row r="26" spans="1:8" ht="30" customHeight="1" x14ac:dyDescent="0.35">
      <c r="B26" s="24" t="s">
        <v>86</v>
      </c>
      <c r="C26" s="25"/>
      <c r="D26" s="25"/>
      <c r="E26" s="25"/>
      <c r="F26" s="25"/>
      <c r="G26" s="25"/>
      <c r="H26" s="25"/>
    </row>
    <row r="27" spans="1:8" ht="30" customHeight="1" x14ac:dyDescent="0.35">
      <c r="B27" s="24" t="s">
        <v>87</v>
      </c>
      <c r="C27" s="25"/>
      <c r="D27" s="25"/>
      <c r="E27" s="25"/>
      <c r="F27" s="25"/>
      <c r="G27" s="25"/>
      <c r="H27" s="25"/>
    </row>
    <row r="28" spans="1:8" ht="30" customHeight="1" x14ac:dyDescent="0.35">
      <c r="B28" s="24" t="s">
        <v>88</v>
      </c>
      <c r="C28" s="25"/>
      <c r="D28" s="25"/>
      <c r="E28" s="25"/>
      <c r="F28" s="25"/>
      <c r="G28" s="25"/>
      <c r="H28" s="25"/>
    </row>
    <row r="29" spans="1:8" ht="30" customHeight="1" x14ac:dyDescent="0.35">
      <c r="B29" s="24" t="s">
        <v>89</v>
      </c>
      <c r="C29" s="25"/>
      <c r="D29" s="25"/>
      <c r="E29" s="25"/>
      <c r="F29" s="25"/>
      <c r="G29" s="25"/>
      <c r="H29" s="25"/>
    </row>
    <row r="30" spans="1:8" ht="30" customHeight="1" x14ac:dyDescent="0.35">
      <c r="B30" s="24" t="s">
        <v>90</v>
      </c>
      <c r="C30" s="25"/>
      <c r="D30" s="25"/>
      <c r="E30" s="25"/>
      <c r="F30" s="25"/>
      <c r="G30" s="25"/>
      <c r="H30" s="25"/>
    </row>
    <row r="31" spans="1:8" ht="30" customHeight="1" x14ac:dyDescent="0.35">
      <c r="B31" s="24" t="s">
        <v>91</v>
      </c>
      <c r="C31" s="25"/>
      <c r="D31" s="25"/>
      <c r="E31" s="25"/>
      <c r="F31" s="25"/>
      <c r="G31" s="25"/>
      <c r="H31" s="25"/>
    </row>
    <row r="32" spans="1:8" ht="30" customHeight="1" x14ac:dyDescent="0.35">
      <c r="B32" s="24" t="s">
        <v>92</v>
      </c>
      <c r="C32" s="25"/>
      <c r="D32" s="25"/>
      <c r="E32" s="25"/>
      <c r="F32" s="25"/>
      <c r="G32" s="25"/>
      <c r="H32" s="25"/>
    </row>
    <row r="33" spans="1:8" ht="30" customHeight="1" x14ac:dyDescent="0.35">
      <c r="B33" s="24" t="s">
        <v>93</v>
      </c>
      <c r="C33" s="25"/>
      <c r="D33" s="25"/>
      <c r="E33" s="25"/>
      <c r="F33" s="25"/>
      <c r="G33" s="25"/>
      <c r="H33" s="25"/>
    </row>
    <row r="34" spans="1:8" ht="30" customHeight="1" x14ac:dyDescent="0.35">
      <c r="B34" s="24" t="s">
        <v>94</v>
      </c>
      <c r="C34" s="25"/>
      <c r="D34" s="25"/>
      <c r="E34" s="25"/>
      <c r="F34" s="25"/>
      <c r="G34" s="25"/>
      <c r="H34" s="25"/>
    </row>
    <row r="36" spans="1:8" ht="15" customHeight="1" x14ac:dyDescent="0.35">
      <c r="A36" s="9" t="s">
        <v>95</v>
      </c>
      <c r="B36" s="9"/>
      <c r="C36" s="9"/>
      <c r="D36" s="9"/>
      <c r="E36" s="9"/>
      <c r="F36" s="9"/>
      <c r="G36" s="9"/>
      <c r="H36" s="9"/>
    </row>
  </sheetData>
  <mergeCells count="20">
    <mergeCell ref="B19:H19"/>
    <mergeCell ref="A20:H20"/>
    <mergeCell ref="A22:H22"/>
    <mergeCell ref="A23:H23"/>
    <mergeCell ref="A36:H36"/>
    <mergeCell ref="C13:H13"/>
    <mergeCell ref="C14:H14"/>
    <mergeCell ref="A16:H16"/>
    <mergeCell ref="B17:H17"/>
    <mergeCell ref="B18:H18"/>
    <mergeCell ref="C7:H7"/>
    <mergeCell ref="A8:H8"/>
    <mergeCell ref="A10:H10"/>
    <mergeCell ref="C11:H11"/>
    <mergeCell ref="C12:H12"/>
    <mergeCell ref="A1:H1"/>
    <mergeCell ref="A2:H2"/>
    <mergeCell ref="A4:H4"/>
    <mergeCell ref="C5:H5"/>
    <mergeCell ref="C6:H6"/>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6"/>
  <sheetViews>
    <sheetView showGridLines="0" zoomScaleNormal="100" workbookViewId="0"/>
  </sheetViews>
  <sheetFormatPr baseColWidth="10" defaultColWidth="8.6328125" defaultRowHeight="14.5" x14ac:dyDescent="0.35"/>
  <cols>
    <col min="1" max="1" width="4" customWidth="1"/>
    <col min="2" max="2" width="8" customWidth="1"/>
    <col min="3" max="3" width="52" customWidth="1"/>
    <col min="4" max="4" width="12" customWidth="1"/>
    <col min="5" max="5" width="26" customWidth="1"/>
    <col min="6" max="6" width="40" customWidth="1"/>
  </cols>
  <sheetData>
    <row r="1" spans="1:6" ht="30" customHeight="1" x14ac:dyDescent="0.35">
      <c r="A1" s="13" t="s">
        <v>96</v>
      </c>
      <c r="B1" s="13"/>
      <c r="C1" s="13"/>
      <c r="D1" s="13"/>
      <c r="E1" s="13"/>
      <c r="F1" s="13"/>
    </row>
    <row r="2" spans="1:6" ht="15.75" customHeight="1" x14ac:dyDescent="0.35">
      <c r="A2" s="12" t="s">
        <v>97</v>
      </c>
      <c r="B2" s="12"/>
      <c r="C2" s="12"/>
      <c r="D2" s="12"/>
      <c r="E2" s="12"/>
      <c r="F2" s="12"/>
    </row>
    <row r="4" spans="1:6" x14ac:dyDescent="0.35">
      <c r="B4" s="23" t="s">
        <v>98</v>
      </c>
      <c r="C4" s="5">
        <f>'1 Finne løsninger'!C5</f>
        <v>0</v>
      </c>
      <c r="D4" s="5"/>
      <c r="E4" s="5"/>
      <c r="F4" s="5"/>
    </row>
    <row r="5" spans="1:6" x14ac:dyDescent="0.35">
      <c r="B5" s="23" t="s">
        <v>99</v>
      </c>
      <c r="C5" s="5" t="str">
        <f>'1 Finne løsninger'!C6</f>
        <v>Flytt [måltall] fra [A] til [B] innen [dato]</v>
      </c>
      <c r="D5" s="5"/>
      <c r="E5" s="5"/>
      <c r="F5" s="5"/>
    </row>
    <row r="7" spans="1:6" ht="33.75" customHeight="1" x14ac:dyDescent="0.35">
      <c r="B7" s="15" t="s">
        <v>100</v>
      </c>
      <c r="C7" s="15" t="s">
        <v>101</v>
      </c>
      <c r="D7" s="15" t="s">
        <v>102</v>
      </c>
      <c r="E7" s="15" t="s">
        <v>103</v>
      </c>
      <c r="F7" s="15" t="s">
        <v>104</v>
      </c>
    </row>
    <row r="8" spans="1:6" ht="33.75" customHeight="1" x14ac:dyDescent="0.35">
      <c r="B8" s="26" t="s">
        <v>105</v>
      </c>
      <c r="C8" s="25"/>
      <c r="D8" s="27"/>
      <c r="E8" s="28" t="str">
        <f t="shared" ref="E8:E13" si="0">IFERROR(CHOOSE(D8,"1 Eliminere rotårsaken","2 Unngå feilen","3 Oppdage feilen","4 Spore feilen"),"")</f>
        <v/>
      </c>
      <c r="F8" s="25"/>
    </row>
    <row r="9" spans="1:6" ht="33.75" customHeight="1" x14ac:dyDescent="0.35">
      <c r="B9" s="26" t="s">
        <v>106</v>
      </c>
      <c r="C9" s="25"/>
      <c r="D9" s="27"/>
      <c r="E9" s="28" t="str">
        <f t="shared" si="0"/>
        <v/>
      </c>
      <c r="F9" s="25"/>
    </row>
    <row r="10" spans="1:6" ht="33.75" customHeight="1" x14ac:dyDescent="0.35">
      <c r="B10" s="26" t="s">
        <v>107</v>
      </c>
      <c r="C10" s="25"/>
      <c r="D10" s="27"/>
      <c r="E10" s="28" t="str">
        <f t="shared" si="0"/>
        <v/>
      </c>
      <c r="F10" s="25"/>
    </row>
    <row r="11" spans="1:6" ht="33.75" customHeight="1" x14ac:dyDescent="0.35">
      <c r="B11" s="26" t="s">
        <v>108</v>
      </c>
      <c r="C11" s="25"/>
      <c r="D11" s="27"/>
      <c r="E11" s="28" t="str">
        <f t="shared" si="0"/>
        <v/>
      </c>
      <c r="F11" s="25"/>
    </row>
    <row r="12" spans="1:6" ht="33.75" customHeight="1" x14ac:dyDescent="0.35">
      <c r="B12" s="26" t="s">
        <v>109</v>
      </c>
      <c r="C12" s="25"/>
      <c r="D12" s="27"/>
      <c r="E12" s="28" t="str">
        <f t="shared" si="0"/>
        <v/>
      </c>
      <c r="F12" s="25"/>
    </row>
    <row r="13" spans="1:6" ht="33.75" customHeight="1" x14ac:dyDescent="0.35">
      <c r="B13" s="26" t="s">
        <v>110</v>
      </c>
      <c r="C13" s="25"/>
      <c r="D13" s="27"/>
      <c r="E13" s="28" t="str">
        <f t="shared" si="0"/>
        <v/>
      </c>
      <c r="F13" s="25"/>
    </row>
    <row r="15" spans="1:6" ht="21.75" customHeight="1" x14ac:dyDescent="0.35">
      <c r="A15" s="10" t="s">
        <v>111</v>
      </c>
      <c r="B15" s="10"/>
      <c r="C15" s="10"/>
      <c r="D15" s="10"/>
      <c r="E15" s="10"/>
      <c r="F15" s="10"/>
    </row>
    <row r="16" spans="1:6" ht="24" customHeight="1" x14ac:dyDescent="0.35">
      <c r="B16" s="4" t="str">
        <f>IF(COUNT(D8:D13)=0,"Klassifiser alternativene over, så kjører sjekken.",IF(COUNTIF(D8:D13,"&lt;=2")=0,"ADVARSEL: alle alternativene på listen oppdager eller sporer feilen. Ingen av dem fjerner den. Gå tilbake til fane 1 og finn minst ett alternativ på nivå 1 eller 2 før dere vurderer. Å oppdage er ikke å forebygge.","OK: minst ett alternativ virker på nivå 1 eller 2. Gå videre til fane 3."))</f>
        <v>Klassifiser alternativene over, så kjører sjekken.</v>
      </c>
      <c r="C16" s="4"/>
      <c r="D16" s="4"/>
      <c r="E16" s="4"/>
      <c r="F16" s="4"/>
    </row>
    <row r="17" spans="1:6" ht="24" customHeight="1" x14ac:dyDescent="0.35">
      <c r="B17" s="4"/>
      <c r="C17" s="4"/>
      <c r="D17" s="4"/>
      <c r="E17" s="4"/>
      <c r="F17" s="4"/>
    </row>
    <row r="19" spans="1:6" ht="21.75" customHeight="1" x14ac:dyDescent="0.35">
      <c r="A19" s="10" t="s">
        <v>112</v>
      </c>
      <c r="B19" s="10"/>
      <c r="C19" s="10"/>
      <c r="D19" s="10"/>
      <c r="E19" s="10"/>
      <c r="F19" s="10"/>
    </row>
    <row r="20" spans="1:6" ht="26" x14ac:dyDescent="0.35">
      <c r="B20" s="15" t="s">
        <v>24</v>
      </c>
      <c r="C20" s="15" t="s">
        <v>25</v>
      </c>
      <c r="D20" s="15" t="s">
        <v>26</v>
      </c>
      <c r="E20" s="15" t="s">
        <v>113</v>
      </c>
    </row>
    <row r="21" spans="1:6" ht="27.75" customHeight="1" x14ac:dyDescent="0.35">
      <c r="B21" s="29">
        <v>1</v>
      </c>
      <c r="C21" s="17" t="s">
        <v>29</v>
      </c>
      <c r="D21" s="17" t="s">
        <v>30</v>
      </c>
      <c r="E21" s="17" t="s">
        <v>31</v>
      </c>
    </row>
    <row r="22" spans="1:6" ht="27.75" customHeight="1" x14ac:dyDescent="0.35">
      <c r="B22" s="29">
        <v>2</v>
      </c>
      <c r="C22" s="17" t="s">
        <v>33</v>
      </c>
      <c r="D22" s="17" t="s">
        <v>34</v>
      </c>
      <c r="E22" s="17" t="s">
        <v>35</v>
      </c>
    </row>
    <row r="23" spans="1:6" ht="27.75" customHeight="1" x14ac:dyDescent="0.35">
      <c r="B23" s="30">
        <v>3</v>
      </c>
      <c r="C23" s="19" t="s">
        <v>37</v>
      </c>
      <c r="D23" s="19" t="s">
        <v>38</v>
      </c>
      <c r="E23" s="19" t="s">
        <v>39</v>
      </c>
    </row>
    <row r="24" spans="1:6" ht="27.75" customHeight="1" x14ac:dyDescent="0.35">
      <c r="B24" s="30">
        <v>4</v>
      </c>
      <c r="C24" s="19" t="s">
        <v>41</v>
      </c>
      <c r="D24" s="19" t="s">
        <v>42</v>
      </c>
      <c r="E24" s="19" t="s">
        <v>43</v>
      </c>
    </row>
    <row r="26" spans="1:6" ht="15" customHeight="1" x14ac:dyDescent="0.35">
      <c r="A26" s="8" t="s">
        <v>114</v>
      </c>
      <c r="B26" s="8"/>
      <c r="C26" s="8"/>
      <c r="D26" s="8"/>
      <c r="E26" s="8"/>
      <c r="F26" s="8"/>
    </row>
  </sheetData>
  <mergeCells count="8">
    <mergeCell ref="B16:F17"/>
    <mergeCell ref="A19:F19"/>
    <mergeCell ref="A26:F26"/>
    <mergeCell ref="A1:F1"/>
    <mergeCell ref="A2:F2"/>
    <mergeCell ref="C4:F4"/>
    <mergeCell ref="C5:F5"/>
    <mergeCell ref="A15:F15"/>
  </mergeCells>
  <dataValidations count="1">
    <dataValidation type="whole" allowBlank="1" showErrorMessage="1" errorTitle="Nivå 1-4" error="Bruk 1 eliminere, 2 unngå, 3 oppdage, 4 spore." sqref="D8:D13" xr:uid="{00000000-0002-0000-0200-000000000000}">
      <formula1>1</formula1>
      <formula2>4</formula2>
    </dataValidation>
  </dataValidation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9"/>
  <sheetViews>
    <sheetView showGridLines="0" zoomScaleNormal="100" workbookViewId="0">
      <pane xSplit="3" ySplit="7" topLeftCell="D8" activePane="bottomRight" state="frozen"/>
      <selection pane="topRight" activeCell="D1" sqref="D1"/>
      <selection pane="bottomLeft" activeCell="A8" sqref="A8"/>
      <selection pane="bottomRight"/>
    </sheetView>
  </sheetViews>
  <sheetFormatPr baseColWidth="10" defaultColWidth="8.6328125" defaultRowHeight="14.5" x14ac:dyDescent="0.35"/>
  <cols>
    <col min="1" max="1" width="4" customWidth="1"/>
    <col min="2" max="2" width="30" customWidth="1"/>
    <col min="3" max="3" width="40" customWidth="1"/>
    <col min="4" max="10" width="11" customWidth="1"/>
    <col min="11" max="12" width="8" customWidth="1"/>
    <col min="13" max="13" width="11" customWidth="1"/>
    <col min="14" max="14" width="40" customWidth="1"/>
  </cols>
  <sheetData>
    <row r="1" spans="1:14" ht="30" customHeight="1" x14ac:dyDescent="0.35">
      <c r="A1" s="13" t="s">
        <v>115</v>
      </c>
      <c r="B1" s="13"/>
      <c r="C1" s="13"/>
      <c r="D1" s="13"/>
      <c r="E1" s="13"/>
      <c r="F1" s="13"/>
      <c r="G1" s="13"/>
      <c r="H1" s="13"/>
      <c r="I1" s="13"/>
      <c r="J1" s="13"/>
      <c r="K1" s="13"/>
      <c r="L1" s="13"/>
      <c r="M1" s="13"/>
      <c r="N1" s="13"/>
    </row>
    <row r="2" spans="1:14" ht="15.75" customHeight="1" x14ac:dyDescent="0.35">
      <c r="A2" s="12" t="s">
        <v>116</v>
      </c>
      <c r="B2" s="12"/>
      <c r="C2" s="12"/>
      <c r="D2" s="12"/>
      <c r="E2" s="12"/>
      <c r="F2" s="12"/>
      <c r="G2" s="12"/>
      <c r="H2" s="12"/>
      <c r="I2" s="12"/>
      <c r="J2" s="12"/>
      <c r="K2" s="12"/>
      <c r="L2" s="12"/>
      <c r="M2" s="12"/>
      <c r="N2" s="12"/>
    </row>
    <row r="4" spans="1:14" ht="30" customHeight="1" x14ac:dyDescent="0.35">
      <c r="A4" s="9" t="s">
        <v>117</v>
      </c>
      <c r="B4" s="9"/>
      <c r="C4" s="9"/>
      <c r="D4" s="9"/>
      <c r="E4" s="9"/>
      <c r="F4" s="9"/>
      <c r="G4" s="9"/>
      <c r="H4" s="9"/>
      <c r="I4" s="9"/>
      <c r="J4" s="9"/>
      <c r="K4" s="9"/>
      <c r="L4" s="9"/>
      <c r="M4" s="9"/>
      <c r="N4" s="9"/>
    </row>
    <row r="5" spans="1:14" ht="15" customHeight="1" x14ac:dyDescent="0.35">
      <c r="A5" s="8" t="s">
        <v>118</v>
      </c>
      <c r="B5" s="8"/>
      <c r="C5" s="8"/>
      <c r="D5" s="8"/>
      <c r="E5" s="8"/>
      <c r="F5" s="8"/>
      <c r="G5" s="8"/>
      <c r="H5" s="8"/>
      <c r="I5" s="8"/>
      <c r="J5" s="8"/>
      <c r="K5" s="8"/>
      <c r="L5" s="8"/>
      <c r="M5" s="8"/>
      <c r="N5" s="8"/>
    </row>
    <row r="6" spans="1:14" ht="15" customHeight="1" x14ac:dyDescent="0.35">
      <c r="A6" s="8" t="s">
        <v>119</v>
      </c>
      <c r="B6" s="8"/>
      <c r="C6" s="8"/>
      <c r="D6" s="8"/>
      <c r="E6" s="8"/>
      <c r="F6" s="8"/>
      <c r="G6" s="8"/>
      <c r="H6" s="8"/>
      <c r="I6" s="8"/>
      <c r="J6" s="8"/>
      <c r="K6" s="8"/>
      <c r="L6" s="8"/>
      <c r="M6" s="8"/>
      <c r="N6" s="8"/>
    </row>
    <row r="7" spans="1:14" ht="30" customHeight="1" x14ac:dyDescent="0.35">
      <c r="A7" s="15"/>
      <c r="B7" s="15" t="s">
        <v>120</v>
      </c>
      <c r="C7" s="15" t="s">
        <v>121</v>
      </c>
      <c r="D7" s="31" t="s">
        <v>79</v>
      </c>
      <c r="E7" s="31" t="s">
        <v>80</v>
      </c>
      <c r="F7" s="31" t="s">
        <v>81</v>
      </c>
      <c r="G7" s="31" t="s">
        <v>82</v>
      </c>
      <c r="H7" s="31" t="s">
        <v>83</v>
      </c>
      <c r="I7" s="31" t="s">
        <v>84</v>
      </c>
      <c r="J7" s="15" t="s">
        <v>122</v>
      </c>
      <c r="K7" s="15" t="s">
        <v>123</v>
      </c>
      <c r="L7" s="15" t="s">
        <v>124</v>
      </c>
      <c r="M7" s="15" t="s">
        <v>125</v>
      </c>
      <c r="N7" s="15" t="s">
        <v>126</v>
      </c>
    </row>
    <row r="8" spans="1:14" ht="25.5" customHeight="1" x14ac:dyDescent="0.35">
      <c r="B8" s="3" t="str">
        <f>IF('2 Alternativer'!C8="","Alternativ A (tomt)","A: "&amp;'2 Alternativer'!C8)</f>
        <v>Alternativ A (tomt)</v>
      </c>
      <c r="C8" s="32" t="s">
        <v>46</v>
      </c>
      <c r="D8" s="27"/>
      <c r="E8" s="27"/>
      <c r="F8" s="27"/>
      <c r="G8" s="27"/>
      <c r="H8" s="27"/>
      <c r="I8" s="27"/>
      <c r="J8" s="33" t="str">
        <f t="shared" ref="J8:J37" si="0">IFERROR(AVERAGE(D8:I8),"")</f>
        <v/>
      </c>
      <c r="K8" s="28" t="str">
        <f t="shared" ref="K8:K37" si="1">IF(COUNT(D8:I8)=0,"",MIN(D8:I8))</f>
        <v/>
      </c>
      <c r="L8" s="28" t="str">
        <f t="shared" ref="L8:L37" si="2">IF(COUNT(D8:I8)=0,"",MAX(D8:I8))</f>
        <v/>
      </c>
      <c r="M8" s="28" t="str">
        <f t="shared" ref="M8:M37" si="3">IF(COUNT(D8:I8)&lt;2,"",MAX(D8:I8)-MIN(D8:I8))</f>
        <v/>
      </c>
      <c r="N8" s="34" t="str">
        <f t="shared" ref="N8:N37" si="4">IF(M8="","",IF(M8&gt;=2,"Snakk om denne. Et sprik på denne størrelsen er uenighet om hvordan løsningen virker, ikke om et tall.",IF(M8=0,"Enige.","Lite sprik.")))</f>
        <v/>
      </c>
    </row>
    <row r="9" spans="1:14" ht="25.5" customHeight="1" x14ac:dyDescent="0.35">
      <c r="B9" s="3"/>
      <c r="C9" s="32" t="s">
        <v>47</v>
      </c>
      <c r="D9" s="27"/>
      <c r="E9" s="27"/>
      <c r="F9" s="27"/>
      <c r="G9" s="27"/>
      <c r="H9" s="27"/>
      <c r="I9" s="27"/>
      <c r="J9" s="33" t="str">
        <f t="shared" si="0"/>
        <v/>
      </c>
      <c r="K9" s="28" t="str">
        <f t="shared" si="1"/>
        <v/>
      </c>
      <c r="L9" s="28" t="str">
        <f t="shared" si="2"/>
        <v/>
      </c>
      <c r="M9" s="28" t="str">
        <f t="shared" si="3"/>
        <v/>
      </c>
      <c r="N9" s="34" t="str">
        <f t="shared" si="4"/>
        <v/>
      </c>
    </row>
    <row r="10" spans="1:14" ht="25.5" customHeight="1" x14ac:dyDescent="0.35">
      <c r="B10" s="3"/>
      <c r="C10" s="32" t="s">
        <v>48</v>
      </c>
      <c r="D10" s="27"/>
      <c r="E10" s="27"/>
      <c r="F10" s="27"/>
      <c r="G10" s="27"/>
      <c r="H10" s="27"/>
      <c r="I10" s="27"/>
      <c r="J10" s="33" t="str">
        <f t="shared" si="0"/>
        <v/>
      </c>
      <c r="K10" s="28" t="str">
        <f t="shared" si="1"/>
        <v/>
      </c>
      <c r="L10" s="28" t="str">
        <f t="shared" si="2"/>
        <v/>
      </c>
      <c r="M10" s="28" t="str">
        <f t="shared" si="3"/>
        <v/>
      </c>
      <c r="N10" s="34" t="str">
        <f t="shared" si="4"/>
        <v/>
      </c>
    </row>
    <row r="11" spans="1:14" ht="25.5" customHeight="1" x14ac:dyDescent="0.35">
      <c r="B11" s="3"/>
      <c r="C11" s="32" t="s">
        <v>49</v>
      </c>
      <c r="D11" s="27"/>
      <c r="E11" s="27"/>
      <c r="F11" s="27"/>
      <c r="G11" s="27"/>
      <c r="H11" s="27"/>
      <c r="I11" s="27"/>
      <c r="J11" s="33" t="str">
        <f t="shared" si="0"/>
        <v/>
      </c>
      <c r="K11" s="28" t="str">
        <f t="shared" si="1"/>
        <v/>
      </c>
      <c r="L11" s="28" t="str">
        <f t="shared" si="2"/>
        <v/>
      </c>
      <c r="M11" s="28" t="str">
        <f t="shared" si="3"/>
        <v/>
      </c>
      <c r="N11" s="34" t="str">
        <f t="shared" si="4"/>
        <v/>
      </c>
    </row>
    <row r="12" spans="1:14" ht="25.5" customHeight="1" x14ac:dyDescent="0.35">
      <c r="B12" s="3"/>
      <c r="C12" s="32" t="s">
        <v>50</v>
      </c>
      <c r="D12" s="27"/>
      <c r="E12" s="27"/>
      <c r="F12" s="27"/>
      <c r="G12" s="27"/>
      <c r="H12" s="27"/>
      <c r="I12" s="27"/>
      <c r="J12" s="33" t="str">
        <f t="shared" si="0"/>
        <v/>
      </c>
      <c r="K12" s="28" t="str">
        <f t="shared" si="1"/>
        <v/>
      </c>
      <c r="L12" s="28" t="str">
        <f t="shared" si="2"/>
        <v/>
      </c>
      <c r="M12" s="28" t="str">
        <f t="shared" si="3"/>
        <v/>
      </c>
      <c r="N12" s="34" t="str">
        <f t="shared" si="4"/>
        <v/>
      </c>
    </row>
    <row r="13" spans="1:14" ht="25.5" customHeight="1" x14ac:dyDescent="0.35">
      <c r="B13" s="3" t="str">
        <f>IF('2 Alternativer'!C9="","Alternativ B (tomt)","B: "&amp;'2 Alternativer'!C9)</f>
        <v>Alternativ B (tomt)</v>
      </c>
      <c r="C13" s="19" t="s">
        <v>46</v>
      </c>
      <c r="D13" s="27"/>
      <c r="E13" s="27"/>
      <c r="F13" s="27"/>
      <c r="G13" s="27"/>
      <c r="H13" s="27"/>
      <c r="I13" s="27"/>
      <c r="J13" s="33" t="str">
        <f t="shared" si="0"/>
        <v/>
      </c>
      <c r="K13" s="28" t="str">
        <f t="shared" si="1"/>
        <v/>
      </c>
      <c r="L13" s="28" t="str">
        <f t="shared" si="2"/>
        <v/>
      </c>
      <c r="M13" s="28" t="str">
        <f t="shared" si="3"/>
        <v/>
      </c>
      <c r="N13" s="34" t="str">
        <f t="shared" si="4"/>
        <v/>
      </c>
    </row>
    <row r="14" spans="1:14" ht="25.5" customHeight="1" x14ac:dyDescent="0.35">
      <c r="B14" s="3"/>
      <c r="C14" s="19" t="s">
        <v>47</v>
      </c>
      <c r="D14" s="27"/>
      <c r="E14" s="27"/>
      <c r="F14" s="27"/>
      <c r="G14" s="27"/>
      <c r="H14" s="27"/>
      <c r="I14" s="27"/>
      <c r="J14" s="33" t="str">
        <f t="shared" si="0"/>
        <v/>
      </c>
      <c r="K14" s="28" t="str">
        <f t="shared" si="1"/>
        <v/>
      </c>
      <c r="L14" s="28" t="str">
        <f t="shared" si="2"/>
        <v/>
      </c>
      <c r="M14" s="28" t="str">
        <f t="shared" si="3"/>
        <v/>
      </c>
      <c r="N14" s="34" t="str">
        <f t="shared" si="4"/>
        <v/>
      </c>
    </row>
    <row r="15" spans="1:14" ht="25.5" customHeight="1" x14ac:dyDescent="0.35">
      <c r="B15" s="3"/>
      <c r="C15" s="19" t="s">
        <v>48</v>
      </c>
      <c r="D15" s="27"/>
      <c r="E15" s="27"/>
      <c r="F15" s="27"/>
      <c r="G15" s="27"/>
      <c r="H15" s="27"/>
      <c r="I15" s="27"/>
      <c r="J15" s="33" t="str">
        <f t="shared" si="0"/>
        <v/>
      </c>
      <c r="K15" s="28" t="str">
        <f t="shared" si="1"/>
        <v/>
      </c>
      <c r="L15" s="28" t="str">
        <f t="shared" si="2"/>
        <v/>
      </c>
      <c r="M15" s="28" t="str">
        <f t="shared" si="3"/>
        <v/>
      </c>
      <c r="N15" s="34" t="str">
        <f t="shared" si="4"/>
        <v/>
      </c>
    </row>
    <row r="16" spans="1:14" ht="25.5" customHeight="1" x14ac:dyDescent="0.35">
      <c r="B16" s="3"/>
      <c r="C16" s="19" t="s">
        <v>49</v>
      </c>
      <c r="D16" s="27"/>
      <c r="E16" s="27"/>
      <c r="F16" s="27"/>
      <c r="G16" s="27"/>
      <c r="H16" s="27"/>
      <c r="I16" s="27"/>
      <c r="J16" s="33" t="str">
        <f t="shared" si="0"/>
        <v/>
      </c>
      <c r="K16" s="28" t="str">
        <f t="shared" si="1"/>
        <v/>
      </c>
      <c r="L16" s="28" t="str">
        <f t="shared" si="2"/>
        <v/>
      </c>
      <c r="M16" s="28" t="str">
        <f t="shared" si="3"/>
        <v/>
      </c>
      <c r="N16" s="34" t="str">
        <f t="shared" si="4"/>
        <v/>
      </c>
    </row>
    <row r="17" spans="2:14" ht="25.5" customHeight="1" x14ac:dyDescent="0.35">
      <c r="B17" s="3"/>
      <c r="C17" s="19" t="s">
        <v>50</v>
      </c>
      <c r="D17" s="27"/>
      <c r="E17" s="27"/>
      <c r="F17" s="27"/>
      <c r="G17" s="27"/>
      <c r="H17" s="27"/>
      <c r="I17" s="27"/>
      <c r="J17" s="33" t="str">
        <f t="shared" si="0"/>
        <v/>
      </c>
      <c r="K17" s="28" t="str">
        <f t="shared" si="1"/>
        <v/>
      </c>
      <c r="L17" s="28" t="str">
        <f t="shared" si="2"/>
        <v/>
      </c>
      <c r="M17" s="28" t="str">
        <f t="shared" si="3"/>
        <v/>
      </c>
      <c r="N17" s="34" t="str">
        <f t="shared" si="4"/>
        <v/>
      </c>
    </row>
    <row r="18" spans="2:14" ht="25.5" customHeight="1" x14ac:dyDescent="0.35">
      <c r="B18" s="3" t="str">
        <f>IF('2 Alternativer'!C10="","Alternativ C (tomt)","C: "&amp;'2 Alternativer'!C10)</f>
        <v>Alternativ C (tomt)</v>
      </c>
      <c r="C18" s="32" t="s">
        <v>46</v>
      </c>
      <c r="D18" s="27"/>
      <c r="E18" s="27"/>
      <c r="F18" s="27"/>
      <c r="G18" s="27"/>
      <c r="H18" s="27"/>
      <c r="I18" s="27"/>
      <c r="J18" s="33" t="str">
        <f t="shared" si="0"/>
        <v/>
      </c>
      <c r="K18" s="28" t="str">
        <f t="shared" si="1"/>
        <v/>
      </c>
      <c r="L18" s="28" t="str">
        <f t="shared" si="2"/>
        <v/>
      </c>
      <c r="M18" s="28" t="str">
        <f t="shared" si="3"/>
        <v/>
      </c>
      <c r="N18" s="34" t="str">
        <f t="shared" si="4"/>
        <v/>
      </c>
    </row>
    <row r="19" spans="2:14" ht="25.5" customHeight="1" x14ac:dyDescent="0.35">
      <c r="B19" s="3"/>
      <c r="C19" s="32" t="s">
        <v>47</v>
      </c>
      <c r="D19" s="27"/>
      <c r="E19" s="27"/>
      <c r="F19" s="27"/>
      <c r="G19" s="27"/>
      <c r="H19" s="27"/>
      <c r="I19" s="27"/>
      <c r="J19" s="33" t="str">
        <f t="shared" si="0"/>
        <v/>
      </c>
      <c r="K19" s="28" t="str">
        <f t="shared" si="1"/>
        <v/>
      </c>
      <c r="L19" s="28" t="str">
        <f t="shared" si="2"/>
        <v/>
      </c>
      <c r="M19" s="28" t="str">
        <f t="shared" si="3"/>
        <v/>
      </c>
      <c r="N19" s="34" t="str">
        <f t="shared" si="4"/>
        <v/>
      </c>
    </row>
    <row r="20" spans="2:14" ht="25.5" customHeight="1" x14ac:dyDescent="0.35">
      <c r="B20" s="3"/>
      <c r="C20" s="32" t="s">
        <v>48</v>
      </c>
      <c r="D20" s="27"/>
      <c r="E20" s="27"/>
      <c r="F20" s="27"/>
      <c r="G20" s="27"/>
      <c r="H20" s="27"/>
      <c r="I20" s="27"/>
      <c r="J20" s="33" t="str">
        <f t="shared" si="0"/>
        <v/>
      </c>
      <c r="K20" s="28" t="str">
        <f t="shared" si="1"/>
        <v/>
      </c>
      <c r="L20" s="28" t="str">
        <f t="shared" si="2"/>
        <v/>
      </c>
      <c r="M20" s="28" t="str">
        <f t="shared" si="3"/>
        <v/>
      </c>
      <c r="N20" s="34" t="str">
        <f t="shared" si="4"/>
        <v/>
      </c>
    </row>
    <row r="21" spans="2:14" ht="25.5" customHeight="1" x14ac:dyDescent="0.35">
      <c r="B21" s="3"/>
      <c r="C21" s="32" t="s">
        <v>49</v>
      </c>
      <c r="D21" s="27"/>
      <c r="E21" s="27"/>
      <c r="F21" s="27"/>
      <c r="G21" s="27"/>
      <c r="H21" s="27"/>
      <c r="I21" s="27"/>
      <c r="J21" s="33" t="str">
        <f t="shared" si="0"/>
        <v/>
      </c>
      <c r="K21" s="28" t="str">
        <f t="shared" si="1"/>
        <v/>
      </c>
      <c r="L21" s="28" t="str">
        <f t="shared" si="2"/>
        <v/>
      </c>
      <c r="M21" s="28" t="str">
        <f t="shared" si="3"/>
        <v/>
      </c>
      <c r="N21" s="34" t="str">
        <f t="shared" si="4"/>
        <v/>
      </c>
    </row>
    <row r="22" spans="2:14" ht="25.5" customHeight="1" x14ac:dyDescent="0.35">
      <c r="B22" s="3"/>
      <c r="C22" s="32" t="s">
        <v>50</v>
      </c>
      <c r="D22" s="27"/>
      <c r="E22" s="27"/>
      <c r="F22" s="27"/>
      <c r="G22" s="27"/>
      <c r="H22" s="27"/>
      <c r="I22" s="27"/>
      <c r="J22" s="33" t="str">
        <f t="shared" si="0"/>
        <v/>
      </c>
      <c r="K22" s="28" t="str">
        <f t="shared" si="1"/>
        <v/>
      </c>
      <c r="L22" s="28" t="str">
        <f t="shared" si="2"/>
        <v/>
      </c>
      <c r="M22" s="28" t="str">
        <f t="shared" si="3"/>
        <v/>
      </c>
      <c r="N22" s="34" t="str">
        <f t="shared" si="4"/>
        <v/>
      </c>
    </row>
    <row r="23" spans="2:14" ht="25.5" customHeight="1" x14ac:dyDescent="0.35">
      <c r="B23" s="3" t="str">
        <f>IF('2 Alternativer'!C11="","Alternativ D (tomt)","D: "&amp;'2 Alternativer'!C11)</f>
        <v>Alternativ D (tomt)</v>
      </c>
      <c r="C23" s="19" t="s">
        <v>46</v>
      </c>
      <c r="D23" s="27"/>
      <c r="E23" s="27"/>
      <c r="F23" s="27"/>
      <c r="G23" s="27"/>
      <c r="H23" s="27"/>
      <c r="I23" s="27"/>
      <c r="J23" s="33" t="str">
        <f t="shared" si="0"/>
        <v/>
      </c>
      <c r="K23" s="28" t="str">
        <f t="shared" si="1"/>
        <v/>
      </c>
      <c r="L23" s="28" t="str">
        <f t="shared" si="2"/>
        <v/>
      </c>
      <c r="M23" s="28" t="str">
        <f t="shared" si="3"/>
        <v/>
      </c>
      <c r="N23" s="34" t="str">
        <f t="shared" si="4"/>
        <v/>
      </c>
    </row>
    <row r="24" spans="2:14" ht="25.5" customHeight="1" x14ac:dyDescent="0.35">
      <c r="B24" s="3"/>
      <c r="C24" s="19" t="s">
        <v>47</v>
      </c>
      <c r="D24" s="27"/>
      <c r="E24" s="27"/>
      <c r="F24" s="27"/>
      <c r="G24" s="27"/>
      <c r="H24" s="27"/>
      <c r="I24" s="27"/>
      <c r="J24" s="33" t="str">
        <f t="shared" si="0"/>
        <v/>
      </c>
      <c r="K24" s="28" t="str">
        <f t="shared" si="1"/>
        <v/>
      </c>
      <c r="L24" s="28" t="str">
        <f t="shared" si="2"/>
        <v/>
      </c>
      <c r="M24" s="28" t="str">
        <f t="shared" si="3"/>
        <v/>
      </c>
      <c r="N24" s="34" t="str">
        <f t="shared" si="4"/>
        <v/>
      </c>
    </row>
    <row r="25" spans="2:14" ht="25.5" customHeight="1" x14ac:dyDescent="0.35">
      <c r="B25" s="3"/>
      <c r="C25" s="19" t="s">
        <v>48</v>
      </c>
      <c r="D25" s="27"/>
      <c r="E25" s="27"/>
      <c r="F25" s="27"/>
      <c r="G25" s="27"/>
      <c r="H25" s="27"/>
      <c r="I25" s="27"/>
      <c r="J25" s="33" t="str">
        <f t="shared" si="0"/>
        <v/>
      </c>
      <c r="K25" s="28" t="str">
        <f t="shared" si="1"/>
        <v/>
      </c>
      <c r="L25" s="28" t="str">
        <f t="shared" si="2"/>
        <v/>
      </c>
      <c r="M25" s="28" t="str">
        <f t="shared" si="3"/>
        <v/>
      </c>
      <c r="N25" s="34" t="str">
        <f t="shared" si="4"/>
        <v/>
      </c>
    </row>
    <row r="26" spans="2:14" ht="25.5" customHeight="1" x14ac:dyDescent="0.35">
      <c r="B26" s="3"/>
      <c r="C26" s="19" t="s">
        <v>49</v>
      </c>
      <c r="D26" s="27"/>
      <c r="E26" s="27"/>
      <c r="F26" s="27"/>
      <c r="G26" s="27"/>
      <c r="H26" s="27"/>
      <c r="I26" s="27"/>
      <c r="J26" s="33" t="str">
        <f t="shared" si="0"/>
        <v/>
      </c>
      <c r="K26" s="28" t="str">
        <f t="shared" si="1"/>
        <v/>
      </c>
      <c r="L26" s="28" t="str">
        <f t="shared" si="2"/>
        <v/>
      </c>
      <c r="M26" s="28" t="str">
        <f t="shared" si="3"/>
        <v/>
      </c>
      <c r="N26" s="34" t="str">
        <f t="shared" si="4"/>
        <v/>
      </c>
    </row>
    <row r="27" spans="2:14" ht="25.5" customHeight="1" x14ac:dyDescent="0.35">
      <c r="B27" s="3"/>
      <c r="C27" s="19" t="s">
        <v>50</v>
      </c>
      <c r="D27" s="27"/>
      <c r="E27" s="27"/>
      <c r="F27" s="27"/>
      <c r="G27" s="27"/>
      <c r="H27" s="27"/>
      <c r="I27" s="27"/>
      <c r="J27" s="33" t="str">
        <f t="shared" si="0"/>
        <v/>
      </c>
      <c r="K27" s="28" t="str">
        <f t="shared" si="1"/>
        <v/>
      </c>
      <c r="L27" s="28" t="str">
        <f t="shared" si="2"/>
        <v/>
      </c>
      <c r="M27" s="28" t="str">
        <f t="shared" si="3"/>
        <v/>
      </c>
      <c r="N27" s="34" t="str">
        <f t="shared" si="4"/>
        <v/>
      </c>
    </row>
    <row r="28" spans="2:14" ht="25.5" customHeight="1" x14ac:dyDescent="0.35">
      <c r="B28" s="3" t="str">
        <f>IF('2 Alternativer'!C12="","Alternativ E (tomt)","E: "&amp;'2 Alternativer'!C12)</f>
        <v>Alternativ E (tomt)</v>
      </c>
      <c r="C28" s="32" t="s">
        <v>46</v>
      </c>
      <c r="D28" s="27"/>
      <c r="E28" s="27"/>
      <c r="F28" s="27"/>
      <c r="G28" s="27"/>
      <c r="H28" s="27"/>
      <c r="I28" s="27"/>
      <c r="J28" s="33" t="str">
        <f t="shared" si="0"/>
        <v/>
      </c>
      <c r="K28" s="28" t="str">
        <f t="shared" si="1"/>
        <v/>
      </c>
      <c r="L28" s="28" t="str">
        <f t="shared" si="2"/>
        <v/>
      </c>
      <c r="M28" s="28" t="str">
        <f t="shared" si="3"/>
        <v/>
      </c>
      <c r="N28" s="34" t="str">
        <f t="shared" si="4"/>
        <v/>
      </c>
    </row>
    <row r="29" spans="2:14" ht="25.5" customHeight="1" x14ac:dyDescent="0.35">
      <c r="B29" s="3"/>
      <c r="C29" s="32" t="s">
        <v>47</v>
      </c>
      <c r="D29" s="27"/>
      <c r="E29" s="27"/>
      <c r="F29" s="27"/>
      <c r="G29" s="27"/>
      <c r="H29" s="27"/>
      <c r="I29" s="27"/>
      <c r="J29" s="33" t="str">
        <f t="shared" si="0"/>
        <v/>
      </c>
      <c r="K29" s="28" t="str">
        <f t="shared" si="1"/>
        <v/>
      </c>
      <c r="L29" s="28" t="str">
        <f t="shared" si="2"/>
        <v/>
      </c>
      <c r="M29" s="28" t="str">
        <f t="shared" si="3"/>
        <v/>
      </c>
      <c r="N29" s="34" t="str">
        <f t="shared" si="4"/>
        <v/>
      </c>
    </row>
    <row r="30" spans="2:14" ht="25.5" customHeight="1" x14ac:dyDescent="0.35">
      <c r="B30" s="3"/>
      <c r="C30" s="32" t="s">
        <v>48</v>
      </c>
      <c r="D30" s="27"/>
      <c r="E30" s="27"/>
      <c r="F30" s="27"/>
      <c r="G30" s="27"/>
      <c r="H30" s="27"/>
      <c r="I30" s="27"/>
      <c r="J30" s="33" t="str">
        <f t="shared" si="0"/>
        <v/>
      </c>
      <c r="K30" s="28" t="str">
        <f t="shared" si="1"/>
        <v/>
      </c>
      <c r="L30" s="28" t="str">
        <f t="shared" si="2"/>
        <v/>
      </c>
      <c r="M30" s="28" t="str">
        <f t="shared" si="3"/>
        <v/>
      </c>
      <c r="N30" s="34" t="str">
        <f t="shared" si="4"/>
        <v/>
      </c>
    </row>
    <row r="31" spans="2:14" ht="25.5" customHeight="1" x14ac:dyDescent="0.35">
      <c r="B31" s="3"/>
      <c r="C31" s="32" t="s">
        <v>49</v>
      </c>
      <c r="D31" s="27"/>
      <c r="E31" s="27"/>
      <c r="F31" s="27"/>
      <c r="G31" s="27"/>
      <c r="H31" s="27"/>
      <c r="I31" s="27"/>
      <c r="J31" s="33" t="str">
        <f t="shared" si="0"/>
        <v/>
      </c>
      <c r="K31" s="28" t="str">
        <f t="shared" si="1"/>
        <v/>
      </c>
      <c r="L31" s="28" t="str">
        <f t="shared" si="2"/>
        <v/>
      </c>
      <c r="M31" s="28" t="str">
        <f t="shared" si="3"/>
        <v/>
      </c>
      <c r="N31" s="34" t="str">
        <f t="shared" si="4"/>
        <v/>
      </c>
    </row>
    <row r="32" spans="2:14" ht="25.5" customHeight="1" x14ac:dyDescent="0.35">
      <c r="B32" s="3"/>
      <c r="C32" s="32" t="s">
        <v>50</v>
      </c>
      <c r="D32" s="27"/>
      <c r="E32" s="27"/>
      <c r="F32" s="27"/>
      <c r="G32" s="27"/>
      <c r="H32" s="27"/>
      <c r="I32" s="27"/>
      <c r="J32" s="33" t="str">
        <f t="shared" si="0"/>
        <v/>
      </c>
      <c r="K32" s="28" t="str">
        <f t="shared" si="1"/>
        <v/>
      </c>
      <c r="L32" s="28" t="str">
        <f t="shared" si="2"/>
        <v/>
      </c>
      <c r="M32" s="28" t="str">
        <f t="shared" si="3"/>
        <v/>
      </c>
      <c r="N32" s="34" t="str">
        <f t="shared" si="4"/>
        <v/>
      </c>
    </row>
    <row r="33" spans="1:14" ht="25.5" customHeight="1" x14ac:dyDescent="0.35">
      <c r="B33" s="3" t="str">
        <f>IF('2 Alternativer'!C13="","Alternativ F (tomt)","F: "&amp;'2 Alternativer'!C13)</f>
        <v>Alternativ F (tomt)</v>
      </c>
      <c r="C33" s="19" t="s">
        <v>46</v>
      </c>
      <c r="D33" s="27"/>
      <c r="E33" s="27"/>
      <c r="F33" s="27"/>
      <c r="G33" s="27"/>
      <c r="H33" s="27"/>
      <c r="I33" s="27"/>
      <c r="J33" s="33" t="str">
        <f t="shared" si="0"/>
        <v/>
      </c>
      <c r="K33" s="28" t="str">
        <f t="shared" si="1"/>
        <v/>
      </c>
      <c r="L33" s="28" t="str">
        <f t="shared" si="2"/>
        <v/>
      </c>
      <c r="M33" s="28" t="str">
        <f t="shared" si="3"/>
        <v/>
      </c>
      <c r="N33" s="34" t="str">
        <f t="shared" si="4"/>
        <v/>
      </c>
    </row>
    <row r="34" spans="1:14" ht="25.5" customHeight="1" x14ac:dyDescent="0.35">
      <c r="B34" s="3"/>
      <c r="C34" s="19" t="s">
        <v>47</v>
      </c>
      <c r="D34" s="27"/>
      <c r="E34" s="27"/>
      <c r="F34" s="27"/>
      <c r="G34" s="27"/>
      <c r="H34" s="27"/>
      <c r="I34" s="27"/>
      <c r="J34" s="33" t="str">
        <f t="shared" si="0"/>
        <v/>
      </c>
      <c r="K34" s="28" t="str">
        <f t="shared" si="1"/>
        <v/>
      </c>
      <c r="L34" s="28" t="str">
        <f t="shared" si="2"/>
        <v/>
      </c>
      <c r="M34" s="28" t="str">
        <f t="shared" si="3"/>
        <v/>
      </c>
      <c r="N34" s="34" t="str">
        <f t="shared" si="4"/>
        <v/>
      </c>
    </row>
    <row r="35" spans="1:14" ht="25.5" customHeight="1" x14ac:dyDescent="0.35">
      <c r="B35" s="3"/>
      <c r="C35" s="19" t="s">
        <v>48</v>
      </c>
      <c r="D35" s="27"/>
      <c r="E35" s="27"/>
      <c r="F35" s="27"/>
      <c r="G35" s="27"/>
      <c r="H35" s="27"/>
      <c r="I35" s="27"/>
      <c r="J35" s="33" t="str">
        <f t="shared" si="0"/>
        <v/>
      </c>
      <c r="K35" s="28" t="str">
        <f t="shared" si="1"/>
        <v/>
      </c>
      <c r="L35" s="28" t="str">
        <f t="shared" si="2"/>
        <v/>
      </c>
      <c r="M35" s="28" t="str">
        <f t="shared" si="3"/>
        <v/>
      </c>
      <c r="N35" s="34" t="str">
        <f t="shared" si="4"/>
        <v/>
      </c>
    </row>
    <row r="36" spans="1:14" ht="25.5" customHeight="1" x14ac:dyDescent="0.35">
      <c r="B36" s="3"/>
      <c r="C36" s="19" t="s">
        <v>49</v>
      </c>
      <c r="D36" s="27"/>
      <c r="E36" s="27"/>
      <c r="F36" s="27"/>
      <c r="G36" s="27"/>
      <c r="H36" s="27"/>
      <c r="I36" s="27"/>
      <c r="J36" s="33" t="str">
        <f t="shared" si="0"/>
        <v/>
      </c>
      <c r="K36" s="28" t="str">
        <f t="shared" si="1"/>
        <v/>
      </c>
      <c r="L36" s="28" t="str">
        <f t="shared" si="2"/>
        <v/>
      </c>
      <c r="M36" s="28" t="str">
        <f t="shared" si="3"/>
        <v/>
      </c>
      <c r="N36" s="34" t="str">
        <f t="shared" si="4"/>
        <v/>
      </c>
    </row>
    <row r="37" spans="1:14" ht="25.5" customHeight="1" x14ac:dyDescent="0.35">
      <c r="B37" s="3"/>
      <c r="C37" s="19" t="s">
        <v>50</v>
      </c>
      <c r="D37" s="27"/>
      <c r="E37" s="27"/>
      <c r="F37" s="27"/>
      <c r="G37" s="27"/>
      <c r="H37" s="27"/>
      <c r="I37" s="27"/>
      <c r="J37" s="33" t="str">
        <f t="shared" si="0"/>
        <v/>
      </c>
      <c r="K37" s="28" t="str">
        <f t="shared" si="1"/>
        <v/>
      </c>
      <c r="L37" s="28" t="str">
        <f t="shared" si="2"/>
        <v/>
      </c>
      <c r="M37" s="28" t="str">
        <f t="shared" si="3"/>
        <v/>
      </c>
      <c r="N37" s="34" t="str">
        <f t="shared" si="4"/>
        <v/>
      </c>
    </row>
    <row r="39" spans="1:14" ht="30" customHeight="1" x14ac:dyDescent="0.35">
      <c r="A39" s="9" t="s">
        <v>127</v>
      </c>
      <c r="B39" s="9"/>
      <c r="C39" s="9"/>
      <c r="D39" s="9"/>
      <c r="E39" s="9"/>
      <c r="F39" s="9"/>
      <c r="G39" s="9"/>
      <c r="H39" s="9"/>
      <c r="I39" s="9"/>
      <c r="J39" s="9"/>
      <c r="K39" s="9"/>
      <c r="L39" s="9"/>
      <c r="M39" s="9"/>
      <c r="N39" s="9"/>
    </row>
  </sheetData>
  <mergeCells count="12">
    <mergeCell ref="B33:B37"/>
    <mergeCell ref="A39:N39"/>
    <mergeCell ref="B8:B12"/>
    <mergeCell ref="B13:B17"/>
    <mergeCell ref="B18:B22"/>
    <mergeCell ref="B23:B27"/>
    <mergeCell ref="B28:B32"/>
    <mergeCell ref="A1:N1"/>
    <mergeCell ref="A2:N2"/>
    <mergeCell ref="A4:N4"/>
    <mergeCell ref="A5:N5"/>
    <mergeCell ref="A6:N6"/>
  </mergeCells>
  <dataValidations count="1">
    <dataValidation type="whole" allowBlank="1" showErrorMessage="1" errorTitle="Score 1-5" error="Score fra 1 til 5. Fem er alltid best." sqref="D8:I37" xr:uid="{00000000-0002-0000-0300-000000000000}">
      <formula1>1</formula1>
      <formula2>5</formula2>
    </dataValidation>
  </dataValidation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20"/>
  <sheetViews>
    <sheetView showGridLines="0" zoomScaleNormal="100" workbookViewId="0"/>
  </sheetViews>
  <sheetFormatPr baseColWidth="10" defaultColWidth="8.6328125" defaultRowHeight="14.5" x14ac:dyDescent="0.35"/>
  <cols>
    <col min="1" max="1" width="4" customWidth="1"/>
    <col min="2" max="2" width="6" customWidth="1"/>
    <col min="3" max="3" width="34" customWidth="1"/>
    <col min="4" max="4" width="8" customWidth="1"/>
    <col min="5" max="9" width="11" customWidth="1"/>
    <col min="10" max="10" width="13" customWidth="1"/>
    <col min="11" max="11" width="7" customWidth="1"/>
    <col min="12" max="12" width="10" customWidth="1"/>
    <col min="13" max="13" width="20" customWidth="1"/>
    <col min="14" max="14" width="34" customWidth="1"/>
  </cols>
  <sheetData>
    <row r="1" spans="1:14" ht="30" customHeight="1" x14ac:dyDescent="0.35">
      <c r="A1" s="13" t="s">
        <v>128</v>
      </c>
      <c r="B1" s="13"/>
      <c r="C1" s="13"/>
      <c r="D1" s="13"/>
      <c r="E1" s="13"/>
      <c r="F1" s="13"/>
      <c r="G1" s="13"/>
      <c r="H1" s="13"/>
      <c r="I1" s="13"/>
      <c r="J1" s="13"/>
      <c r="K1" s="13"/>
      <c r="L1" s="13"/>
      <c r="M1" s="13"/>
      <c r="N1" s="13"/>
    </row>
    <row r="2" spans="1:14" ht="15.75" customHeight="1" x14ac:dyDescent="0.35">
      <c r="A2" s="12" t="s">
        <v>129</v>
      </c>
      <c r="B2" s="12"/>
      <c r="C2" s="12"/>
      <c r="D2" s="12"/>
      <c r="E2" s="12"/>
      <c r="F2" s="12"/>
      <c r="G2" s="12"/>
      <c r="H2" s="12"/>
      <c r="I2" s="12"/>
      <c r="J2" s="12"/>
      <c r="K2" s="12"/>
      <c r="L2" s="12"/>
      <c r="M2" s="12"/>
      <c r="N2" s="12"/>
    </row>
    <row r="4" spans="1:14" ht="15" customHeight="1" x14ac:dyDescent="0.35">
      <c r="A4" s="8" t="s">
        <v>130</v>
      </c>
      <c r="B4" s="8"/>
      <c r="C4" s="8"/>
      <c r="D4" s="8"/>
      <c r="E4" s="8"/>
      <c r="F4" s="8"/>
      <c r="G4" s="8"/>
      <c r="H4" s="8"/>
      <c r="I4" s="8"/>
      <c r="J4" s="8"/>
      <c r="K4" s="8"/>
      <c r="L4" s="8"/>
      <c r="M4" s="8"/>
      <c r="N4" s="8"/>
    </row>
    <row r="6" spans="1:14" ht="33.75" customHeight="1" x14ac:dyDescent="0.35">
      <c r="A6" s="15"/>
      <c r="B6" s="15" t="s">
        <v>100</v>
      </c>
      <c r="C6" s="15" t="s">
        <v>120</v>
      </c>
      <c r="D6" s="15" t="s">
        <v>24</v>
      </c>
      <c r="E6" s="15" t="s">
        <v>131</v>
      </c>
      <c r="F6" s="15" t="s">
        <v>132</v>
      </c>
      <c r="G6" s="15" t="s">
        <v>133</v>
      </c>
      <c r="H6" s="15" t="s">
        <v>134</v>
      </c>
      <c r="I6" s="15" t="s">
        <v>135</v>
      </c>
      <c r="J6" s="15" t="s">
        <v>136</v>
      </c>
      <c r="K6" s="15" t="s">
        <v>137</v>
      </c>
      <c r="L6" s="15" t="s">
        <v>138</v>
      </c>
      <c r="M6" s="15" t="s">
        <v>139</v>
      </c>
      <c r="N6" s="15" t="s">
        <v>140</v>
      </c>
    </row>
    <row r="7" spans="1:14" ht="25.5" customHeight="1" x14ac:dyDescent="0.35">
      <c r="C7" s="14" t="s">
        <v>141</v>
      </c>
      <c r="E7" s="27">
        <v>3</v>
      </c>
      <c r="F7" s="27">
        <v>3</v>
      </c>
      <c r="G7" s="27">
        <v>3</v>
      </c>
      <c r="H7" s="27">
        <v>3</v>
      </c>
      <c r="I7" s="27">
        <v>3</v>
      </c>
    </row>
    <row r="8" spans="1:14" ht="31.5" customHeight="1" x14ac:dyDescent="0.35">
      <c r="B8" s="26" t="s">
        <v>105</v>
      </c>
      <c r="C8" s="34" t="str">
        <f>IF('2 Alternativer'!C8="","",'2 Alternativer'!C8)</f>
        <v/>
      </c>
      <c r="D8" s="28" t="str">
        <f>IF('2 Alternativer'!D8="","",'2 Alternativer'!D8)</f>
        <v/>
      </c>
      <c r="E8" s="33" t="str">
        <f>'3 Score'!J8</f>
        <v/>
      </c>
      <c r="F8" s="33" t="str">
        <f>'3 Score'!J9</f>
        <v/>
      </c>
      <c r="G8" s="33" t="str">
        <f>'3 Score'!J10</f>
        <v/>
      </c>
      <c r="H8" s="33" t="str">
        <f>'3 Score'!J11</f>
        <v/>
      </c>
      <c r="I8" s="33" t="str">
        <f>'3 Score'!J12</f>
        <v/>
      </c>
      <c r="J8" s="33" t="str">
        <f t="shared" ref="J8:J13" si="0">IF(COUNT(E8:I8)&lt;5,"",SUMPRODUCT(E8:I8,$E$7:$I$7))</f>
        <v/>
      </c>
      <c r="K8" s="28" t="str">
        <f t="shared" ref="K8:K13" si="1">IF(J8="","",SUMPRODUCT(ISNUMBER($J$8:$J$13)*($J$8:$J$13&gt;J8))+1)</f>
        <v/>
      </c>
      <c r="L8" s="28" t="str">
        <f>IF(COUNT('3 Score'!M8:M12)=0,"",MAX('3 Score'!M8:M12))</f>
        <v/>
      </c>
      <c r="M8" s="34" t="str">
        <f>IF(L8="","",INDEX({"Effekt på rotårsak";"Kostnad";"Tid";"Risiko";"Kundeverdi"},MATCH(L8,'3 Score'!M8:M12,0)))</f>
        <v/>
      </c>
      <c r="N8" s="34" t="str">
        <f t="shared" ref="N8:N13" si="2">IF(L8="","",IF(L8&gt;=2,"Avklar "&amp;M8&amp;" før dere rangerer noe. To personer beskriver ulike mekanismer.","Ingen store sprik. Teamet leser dette alternativet likt."))</f>
        <v/>
      </c>
    </row>
    <row r="9" spans="1:14" ht="31.5" customHeight="1" x14ac:dyDescent="0.35">
      <c r="B9" s="26" t="s">
        <v>106</v>
      </c>
      <c r="C9" s="34" t="str">
        <f>IF('2 Alternativer'!C9="","",'2 Alternativer'!C9)</f>
        <v/>
      </c>
      <c r="D9" s="28" t="str">
        <f>IF('2 Alternativer'!D9="","",'2 Alternativer'!D9)</f>
        <v/>
      </c>
      <c r="E9" s="33" t="str">
        <f>'3 Score'!J13</f>
        <v/>
      </c>
      <c r="F9" s="33" t="str">
        <f>'3 Score'!J14</f>
        <v/>
      </c>
      <c r="G9" s="33" t="str">
        <f>'3 Score'!J15</f>
        <v/>
      </c>
      <c r="H9" s="33" t="str">
        <f>'3 Score'!J16</f>
        <v/>
      </c>
      <c r="I9" s="33" t="str">
        <f>'3 Score'!J17</f>
        <v/>
      </c>
      <c r="J9" s="33" t="str">
        <f t="shared" si="0"/>
        <v/>
      </c>
      <c r="K9" s="28" t="str">
        <f t="shared" si="1"/>
        <v/>
      </c>
      <c r="L9" s="28" t="str">
        <f>IF(COUNT('3 Score'!M13:M17)=0,"",MAX('3 Score'!M13:M17))</f>
        <v/>
      </c>
      <c r="M9" s="34" t="str">
        <f>IF(L9="","",INDEX({"Effekt på rotårsak";"Kostnad";"Tid";"Risiko";"Kundeverdi"},MATCH(L9,'3 Score'!M13:M17,0)))</f>
        <v/>
      </c>
      <c r="N9" s="34" t="str">
        <f t="shared" si="2"/>
        <v/>
      </c>
    </row>
    <row r="10" spans="1:14" ht="31.5" customHeight="1" x14ac:dyDescent="0.35">
      <c r="B10" s="26" t="s">
        <v>107</v>
      </c>
      <c r="C10" s="34" t="str">
        <f>IF('2 Alternativer'!C10="","",'2 Alternativer'!C10)</f>
        <v/>
      </c>
      <c r="D10" s="28" t="str">
        <f>IF('2 Alternativer'!D10="","",'2 Alternativer'!D10)</f>
        <v/>
      </c>
      <c r="E10" s="33" t="str">
        <f>'3 Score'!J18</f>
        <v/>
      </c>
      <c r="F10" s="33" t="str">
        <f>'3 Score'!J19</f>
        <v/>
      </c>
      <c r="G10" s="33" t="str">
        <f>'3 Score'!J20</f>
        <v/>
      </c>
      <c r="H10" s="33" t="str">
        <f>'3 Score'!J21</f>
        <v/>
      </c>
      <c r="I10" s="33" t="str">
        <f>'3 Score'!J22</f>
        <v/>
      </c>
      <c r="J10" s="33" t="str">
        <f t="shared" si="0"/>
        <v/>
      </c>
      <c r="K10" s="28" t="str">
        <f t="shared" si="1"/>
        <v/>
      </c>
      <c r="L10" s="28" t="str">
        <f>IF(COUNT('3 Score'!M18:M22)=0,"",MAX('3 Score'!M18:M22))</f>
        <v/>
      </c>
      <c r="M10" s="34" t="str">
        <f>IF(L10="","",INDEX({"Effekt på rotårsak";"Kostnad";"Tid";"Risiko";"Kundeverdi"},MATCH(L10,'3 Score'!M18:M22,0)))</f>
        <v/>
      </c>
      <c r="N10" s="34" t="str">
        <f t="shared" si="2"/>
        <v/>
      </c>
    </row>
    <row r="11" spans="1:14" ht="31.5" customHeight="1" x14ac:dyDescent="0.35">
      <c r="B11" s="26" t="s">
        <v>108</v>
      </c>
      <c r="C11" s="34" t="str">
        <f>IF('2 Alternativer'!C11="","",'2 Alternativer'!C11)</f>
        <v/>
      </c>
      <c r="D11" s="28" t="str">
        <f>IF('2 Alternativer'!D11="","",'2 Alternativer'!D11)</f>
        <v/>
      </c>
      <c r="E11" s="33" t="str">
        <f>'3 Score'!J23</f>
        <v/>
      </c>
      <c r="F11" s="33" t="str">
        <f>'3 Score'!J24</f>
        <v/>
      </c>
      <c r="G11" s="33" t="str">
        <f>'3 Score'!J25</f>
        <v/>
      </c>
      <c r="H11" s="33" t="str">
        <f>'3 Score'!J26</f>
        <v/>
      </c>
      <c r="I11" s="33" t="str">
        <f>'3 Score'!J27</f>
        <v/>
      </c>
      <c r="J11" s="33" t="str">
        <f t="shared" si="0"/>
        <v/>
      </c>
      <c r="K11" s="28" t="str">
        <f t="shared" si="1"/>
        <v/>
      </c>
      <c r="L11" s="28" t="str">
        <f>IF(COUNT('3 Score'!M23:M27)=0,"",MAX('3 Score'!M23:M27))</f>
        <v/>
      </c>
      <c r="M11" s="34" t="str">
        <f>IF(L11="","",INDEX({"Effekt på rotårsak";"Kostnad";"Tid";"Risiko";"Kundeverdi"},MATCH(L11,'3 Score'!M23:M27,0)))</f>
        <v/>
      </c>
      <c r="N11" s="34" t="str">
        <f t="shared" si="2"/>
        <v/>
      </c>
    </row>
    <row r="12" spans="1:14" ht="31.5" customHeight="1" x14ac:dyDescent="0.35">
      <c r="B12" s="26" t="s">
        <v>109</v>
      </c>
      <c r="C12" s="34" t="str">
        <f>IF('2 Alternativer'!C12="","",'2 Alternativer'!C12)</f>
        <v/>
      </c>
      <c r="D12" s="28" t="str">
        <f>IF('2 Alternativer'!D12="","",'2 Alternativer'!D12)</f>
        <v/>
      </c>
      <c r="E12" s="33" t="str">
        <f>'3 Score'!J28</f>
        <v/>
      </c>
      <c r="F12" s="33" t="str">
        <f>'3 Score'!J29</f>
        <v/>
      </c>
      <c r="G12" s="33" t="str">
        <f>'3 Score'!J30</f>
        <v/>
      </c>
      <c r="H12" s="33" t="str">
        <f>'3 Score'!J31</f>
        <v/>
      </c>
      <c r="I12" s="33" t="str">
        <f>'3 Score'!J32</f>
        <v/>
      </c>
      <c r="J12" s="33" t="str">
        <f t="shared" si="0"/>
        <v/>
      </c>
      <c r="K12" s="28" t="str">
        <f t="shared" si="1"/>
        <v/>
      </c>
      <c r="L12" s="28" t="str">
        <f>IF(COUNT('3 Score'!M28:M32)=0,"",MAX('3 Score'!M28:M32))</f>
        <v/>
      </c>
      <c r="M12" s="34" t="str">
        <f>IF(L12="","",INDEX({"Effekt på rotårsak";"Kostnad";"Tid";"Risiko";"Kundeverdi"},MATCH(L12,'3 Score'!M28:M32,0)))</f>
        <v/>
      </c>
      <c r="N12" s="34" t="str">
        <f t="shared" si="2"/>
        <v/>
      </c>
    </row>
    <row r="13" spans="1:14" ht="31.5" customHeight="1" x14ac:dyDescent="0.35">
      <c r="B13" s="26" t="s">
        <v>110</v>
      </c>
      <c r="C13" s="34" t="str">
        <f>IF('2 Alternativer'!C13="","",'2 Alternativer'!C13)</f>
        <v/>
      </c>
      <c r="D13" s="28" t="str">
        <f>IF('2 Alternativer'!D13="","",'2 Alternativer'!D13)</f>
        <v/>
      </c>
      <c r="E13" s="33" t="str">
        <f>'3 Score'!J33</f>
        <v/>
      </c>
      <c r="F13" s="33" t="str">
        <f>'3 Score'!J34</f>
        <v/>
      </c>
      <c r="G13" s="33" t="str">
        <f>'3 Score'!J35</f>
        <v/>
      </c>
      <c r="H13" s="33" t="str">
        <f>'3 Score'!J36</f>
        <v/>
      </c>
      <c r="I13" s="33" t="str">
        <f>'3 Score'!J37</f>
        <v/>
      </c>
      <c r="J13" s="33" t="str">
        <f t="shared" si="0"/>
        <v/>
      </c>
      <c r="K13" s="28" t="str">
        <f t="shared" si="1"/>
        <v/>
      </c>
      <c r="L13" s="28" t="str">
        <f>IF(COUNT('3 Score'!M33:M37)=0,"",MAX('3 Score'!M33:M37))</f>
        <v/>
      </c>
      <c r="M13" s="34" t="str">
        <f>IF(L13="","",INDEX({"Effekt på rotårsak";"Kostnad";"Tid";"Risiko";"Kundeverdi"},MATCH(L13,'3 Score'!M33:M37,0)))</f>
        <v/>
      </c>
      <c r="N13" s="34" t="str">
        <f t="shared" si="2"/>
        <v/>
      </c>
    </row>
    <row r="15" spans="1:14" ht="21.75" customHeight="1" x14ac:dyDescent="0.35">
      <c r="A15" s="10" t="s">
        <v>142</v>
      </c>
      <c r="B15" s="10"/>
      <c r="C15" s="10"/>
      <c r="D15" s="10"/>
      <c r="E15" s="10"/>
      <c r="F15" s="10"/>
      <c r="G15" s="10"/>
      <c r="H15" s="10"/>
      <c r="I15" s="10"/>
      <c r="J15" s="10"/>
      <c r="K15" s="10"/>
      <c r="L15" s="10"/>
      <c r="M15" s="10"/>
      <c r="N15" s="10"/>
    </row>
    <row r="16" spans="1:14" ht="31.5" customHeight="1" x14ac:dyDescent="0.35">
      <c r="B16" s="2" t="str">
        <f>IF(COUNT(J8:J13)=0,"Scorene er ikke lagt inn ennå.",IF(MAX(L8:L13)&gt;=2,"Det er et sprik på 2 eller mer på minst ett alternativ. Jobb dere gjennom kolonnen «Hva dere gjør med det» før denne rangeringen betyr noe.","Ingen store sprik igjen. Teamet leser alle alternativene likt."))</f>
        <v>Scorene er ikke lagt inn ennå.</v>
      </c>
      <c r="C16" s="2"/>
      <c r="D16" s="2"/>
      <c r="E16" s="2"/>
      <c r="F16" s="2"/>
      <c r="G16" s="2"/>
      <c r="H16" s="2"/>
      <c r="I16" s="2"/>
      <c r="J16" s="2"/>
      <c r="K16" s="2"/>
      <c r="L16" s="2"/>
      <c r="M16" s="2"/>
      <c r="N16" s="2"/>
    </row>
    <row r="17" spans="1:14" ht="31.5" customHeight="1" x14ac:dyDescent="0.35">
      <c r="B17" s="2" t="str">
        <f>IF(COUNT(J8:J13)=0,"",IF(INDEX(D8:D13,MATCH(1,K8:K13,0))&gt;=3,"Alternativet på topp oppdager eller sporer feilen. Det fjerner den ikke. Les kapittel 5 en gang til før dere bestemmer: et billig, raskt og risikofritt alternativ som lar rotårsaken stå, sender dere hit igjen.","Alternativet på topp virker på nivå 1 eller 2. Det er rettet mot årsaken."))</f>
        <v/>
      </c>
      <c r="C17" s="2"/>
      <c r="D17" s="2"/>
      <c r="E17" s="2"/>
      <c r="F17" s="2"/>
      <c r="G17" s="2"/>
      <c r="H17" s="2"/>
      <c r="I17" s="2"/>
      <c r="J17" s="2"/>
      <c r="K17" s="2"/>
      <c r="L17" s="2"/>
      <c r="M17" s="2"/>
      <c r="N17" s="2"/>
    </row>
    <row r="19" spans="1:14" ht="31.5" customHeight="1" x14ac:dyDescent="0.35">
      <c r="A19" s="11" t="s">
        <v>143</v>
      </c>
      <c r="B19" s="11"/>
      <c r="C19" s="11"/>
      <c r="D19" s="11"/>
      <c r="E19" s="11"/>
      <c r="F19" s="11"/>
      <c r="G19" s="11"/>
      <c r="H19" s="11"/>
      <c r="I19" s="11"/>
      <c r="J19" s="11"/>
      <c r="K19" s="11"/>
      <c r="L19" s="11"/>
      <c r="M19" s="11"/>
      <c r="N19" s="11"/>
    </row>
    <row r="20" spans="1:14" ht="15" customHeight="1" x14ac:dyDescent="0.35">
      <c r="A20" s="9" t="s">
        <v>144</v>
      </c>
      <c r="B20" s="9"/>
      <c r="C20" s="9"/>
      <c r="D20" s="9"/>
      <c r="E20" s="9"/>
      <c r="F20" s="9"/>
      <c r="G20" s="9"/>
      <c r="H20" s="9"/>
      <c r="I20" s="9"/>
      <c r="J20" s="9"/>
      <c r="K20" s="9"/>
      <c r="L20" s="9"/>
      <c r="M20" s="9"/>
      <c r="N20" s="9"/>
    </row>
  </sheetData>
  <mergeCells count="8">
    <mergeCell ref="B17:N17"/>
    <mergeCell ref="A19:N19"/>
    <mergeCell ref="A20:N20"/>
    <mergeCell ref="A1:N1"/>
    <mergeCell ref="A2:N2"/>
    <mergeCell ref="A4:N4"/>
    <mergeCell ref="A15:N15"/>
    <mergeCell ref="B16:N16"/>
  </mergeCells>
  <dataValidations count="1">
    <dataValidation type="whole" allowBlank="1" showErrorMessage="1" errorTitle="Vekt 1-5" error="Bruk et helt tall fra 1 til 5." sqref="E7:I7" xr:uid="{00000000-0002-0000-0400-000000000000}">
      <formula1>1</formula1>
      <formula2>5</formula2>
    </dataValidation>
  </dataValidation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3"/>
  <sheetViews>
    <sheetView showGridLines="0" zoomScaleNormal="100" workbookViewId="0"/>
  </sheetViews>
  <sheetFormatPr baseColWidth="10" defaultColWidth="8.6328125" defaultRowHeight="14.5" x14ac:dyDescent="0.35"/>
  <cols>
    <col min="1" max="1" width="4" customWidth="1"/>
    <col min="2" max="5" width="30" customWidth="1"/>
    <col min="6" max="6" width="20" customWidth="1"/>
  </cols>
  <sheetData>
    <row r="1" spans="1:6" ht="30" customHeight="1" x14ac:dyDescent="0.35">
      <c r="A1" s="13" t="s">
        <v>145</v>
      </c>
      <c r="B1" s="13"/>
      <c r="C1" s="13"/>
      <c r="D1" s="13"/>
      <c r="E1" s="13"/>
      <c r="F1" s="13"/>
    </row>
    <row r="2" spans="1:6" ht="15.75" customHeight="1" x14ac:dyDescent="0.35">
      <c r="A2" s="12" t="s">
        <v>146</v>
      </c>
      <c r="B2" s="12"/>
      <c r="C2" s="12"/>
      <c r="D2" s="12"/>
      <c r="E2" s="12"/>
      <c r="F2" s="12"/>
    </row>
    <row r="4" spans="1:6" ht="30" customHeight="1" x14ac:dyDescent="0.35">
      <c r="A4" s="11" t="s">
        <v>147</v>
      </c>
      <c r="B4" s="11"/>
      <c r="C4" s="11"/>
      <c r="D4" s="11"/>
      <c r="E4" s="11"/>
      <c r="F4" s="11"/>
    </row>
    <row r="6" spans="1:6" ht="21.75" customHeight="1" x14ac:dyDescent="0.35">
      <c r="A6" s="10" t="s">
        <v>148</v>
      </c>
      <c r="B6" s="10"/>
      <c r="C6" s="10"/>
      <c r="D6" s="10"/>
      <c r="E6" s="10"/>
      <c r="F6" s="10"/>
    </row>
    <row r="7" spans="1:6" ht="19.5" customHeight="1" x14ac:dyDescent="0.35">
      <c r="B7" s="14" t="s">
        <v>149</v>
      </c>
      <c r="C7" s="7"/>
      <c r="D7" s="7"/>
      <c r="E7" s="7"/>
      <c r="F7" s="7"/>
    </row>
    <row r="8" spans="1:6" ht="39.75" customHeight="1" x14ac:dyDescent="0.35">
      <c r="B8" s="14" t="s">
        <v>150</v>
      </c>
      <c r="C8" s="7" t="s">
        <v>151</v>
      </c>
      <c r="D8" s="7"/>
      <c r="E8" s="7"/>
      <c r="F8" s="7"/>
    </row>
    <row r="9" spans="1:6" ht="19.5" customHeight="1" x14ac:dyDescent="0.35">
      <c r="B9" s="14" t="s">
        <v>152</v>
      </c>
      <c r="C9" s="7"/>
      <c r="D9" s="7"/>
      <c r="E9" s="7"/>
      <c r="F9" s="7"/>
    </row>
    <row r="10" spans="1:6" ht="30" customHeight="1" x14ac:dyDescent="0.35">
      <c r="B10" s="14" t="s">
        <v>153</v>
      </c>
      <c r="C10" s="7"/>
      <c r="D10" s="7"/>
      <c r="E10" s="7"/>
      <c r="F10" s="7"/>
    </row>
    <row r="11" spans="1:6" ht="39.75" customHeight="1" x14ac:dyDescent="0.35">
      <c r="B11" s="14" t="s">
        <v>154</v>
      </c>
      <c r="C11" s="7"/>
      <c r="D11" s="7"/>
      <c r="E11" s="7"/>
      <c r="F11" s="7"/>
    </row>
    <row r="12" spans="1:6" ht="39.75" customHeight="1" x14ac:dyDescent="0.35">
      <c r="B12" s="14" t="s">
        <v>155</v>
      </c>
      <c r="C12" s="7"/>
      <c r="D12" s="7"/>
      <c r="E12" s="7"/>
      <c r="F12" s="7"/>
    </row>
    <row r="13" spans="1:6" ht="19.5" customHeight="1" x14ac:dyDescent="0.35">
      <c r="B13" s="14" t="s">
        <v>156</v>
      </c>
      <c r="C13" s="7"/>
      <c r="D13" s="7"/>
      <c r="E13" s="7"/>
      <c r="F13" s="7"/>
    </row>
    <row r="14" spans="1:6" ht="18" customHeight="1" x14ac:dyDescent="0.35">
      <c r="B14" s="14" t="s">
        <v>157</v>
      </c>
      <c r="C14" s="7"/>
      <c r="D14" s="7"/>
      <c r="E14" s="7"/>
      <c r="F14" s="7"/>
    </row>
    <row r="16" spans="1:6" ht="21.75" customHeight="1" x14ac:dyDescent="0.35">
      <c r="A16" s="10" t="s">
        <v>158</v>
      </c>
      <c r="B16" s="10"/>
      <c r="C16" s="10"/>
      <c r="D16" s="10"/>
      <c r="E16" s="10"/>
      <c r="F16" s="10"/>
    </row>
    <row r="17" spans="1:6" ht="19.5" customHeight="1" x14ac:dyDescent="0.35">
      <c r="B17" s="14" t="s">
        <v>159</v>
      </c>
      <c r="C17" s="7"/>
      <c r="D17" s="7"/>
      <c r="E17" s="7"/>
      <c r="F17" s="7"/>
    </row>
    <row r="18" spans="1:6" ht="25.5" customHeight="1" x14ac:dyDescent="0.35">
      <c r="B18" s="14" t="s">
        <v>160</v>
      </c>
      <c r="C18" s="7"/>
      <c r="D18" s="7"/>
      <c r="E18" s="7"/>
      <c r="F18" s="7"/>
    </row>
    <row r="19" spans="1:6" ht="19.5" customHeight="1" x14ac:dyDescent="0.35">
      <c r="B19" s="14" t="s">
        <v>161</v>
      </c>
      <c r="C19" s="7" t="s">
        <v>162</v>
      </c>
      <c r="D19" s="7"/>
      <c r="E19" s="7"/>
      <c r="F19" s="7"/>
    </row>
    <row r="20" spans="1:6" ht="33.75" customHeight="1" x14ac:dyDescent="0.35">
      <c r="B20" s="14" t="s">
        <v>163</v>
      </c>
      <c r="C20" s="7"/>
      <c r="D20" s="7"/>
      <c r="E20" s="7"/>
      <c r="F20" s="7"/>
    </row>
    <row r="21" spans="1:6" ht="18" customHeight="1" x14ac:dyDescent="0.35">
      <c r="B21" s="14" t="s">
        <v>164</v>
      </c>
      <c r="C21" s="7"/>
      <c r="D21" s="7"/>
      <c r="E21" s="7"/>
      <c r="F21" s="7"/>
    </row>
    <row r="22" spans="1:6" ht="19.5" customHeight="1" x14ac:dyDescent="0.35">
      <c r="B22" s="14" t="s">
        <v>165</v>
      </c>
      <c r="C22" s="7"/>
      <c r="D22" s="7"/>
      <c r="E22" s="7"/>
      <c r="F22" s="7"/>
    </row>
    <row r="24" spans="1:6" ht="21.75" customHeight="1" x14ac:dyDescent="0.35">
      <c r="A24" s="10" t="s">
        <v>166</v>
      </c>
      <c r="B24" s="10"/>
      <c r="C24" s="10"/>
      <c r="D24" s="10"/>
      <c r="E24" s="10"/>
      <c r="F24" s="10"/>
    </row>
    <row r="25" spans="1:6" ht="21.75" customHeight="1" x14ac:dyDescent="0.35">
      <c r="B25" s="27"/>
      <c r="C25" s="11" t="s">
        <v>167</v>
      </c>
      <c r="D25" s="11"/>
      <c r="E25" s="11"/>
      <c r="F25" s="11"/>
    </row>
    <row r="26" spans="1:6" ht="21.75" customHeight="1" x14ac:dyDescent="0.35">
      <c r="B26" s="27"/>
      <c r="C26" s="11" t="s">
        <v>168</v>
      </c>
      <c r="D26" s="11"/>
      <c r="E26" s="11"/>
      <c r="F26" s="11"/>
    </row>
    <row r="27" spans="1:6" ht="21.75" customHeight="1" x14ac:dyDescent="0.35">
      <c r="B27" s="27"/>
      <c r="C27" s="11" t="s">
        <v>169</v>
      </c>
      <c r="D27" s="11"/>
      <c r="E27" s="11"/>
      <c r="F27" s="11"/>
    </row>
    <row r="28" spans="1:6" ht="21.75" customHeight="1" x14ac:dyDescent="0.35">
      <c r="B28" s="27"/>
      <c r="C28" s="11" t="s">
        <v>170</v>
      </c>
      <c r="D28" s="11"/>
      <c r="E28" s="11"/>
      <c r="F28" s="11"/>
    </row>
    <row r="29" spans="1:6" ht="21.75" customHeight="1" x14ac:dyDescent="0.35">
      <c r="B29" s="27"/>
      <c r="C29" s="11" t="s">
        <v>171</v>
      </c>
      <c r="D29" s="11"/>
      <c r="E29" s="11"/>
      <c r="F29" s="11"/>
    </row>
    <row r="31" spans="1:6" ht="15" customHeight="1" x14ac:dyDescent="0.35">
      <c r="A31" s="1" t="s">
        <v>172</v>
      </c>
      <c r="B31" s="1"/>
      <c r="C31" s="1"/>
      <c r="D31" s="1"/>
      <c r="E31" s="1"/>
      <c r="F31" s="1"/>
    </row>
    <row r="33" spans="1:6" ht="15" customHeight="1" x14ac:dyDescent="0.35">
      <c r="A33" s="8" t="s">
        <v>173</v>
      </c>
      <c r="B33" s="8"/>
      <c r="C33" s="8"/>
      <c r="D33" s="8"/>
      <c r="E33" s="8"/>
      <c r="F33" s="8"/>
    </row>
  </sheetData>
  <mergeCells count="27">
    <mergeCell ref="A31:F31"/>
    <mergeCell ref="A33:F33"/>
    <mergeCell ref="C25:F25"/>
    <mergeCell ref="C26:F26"/>
    <mergeCell ref="C27:F27"/>
    <mergeCell ref="C28:F28"/>
    <mergeCell ref="C29:F29"/>
    <mergeCell ref="C19:F19"/>
    <mergeCell ref="C20:F20"/>
    <mergeCell ref="C21:F21"/>
    <mergeCell ref="C22:F22"/>
    <mergeCell ref="A24:F24"/>
    <mergeCell ref="C13:F13"/>
    <mergeCell ref="C14:F14"/>
    <mergeCell ref="A16:F16"/>
    <mergeCell ref="C17:F17"/>
    <mergeCell ref="C18:F18"/>
    <mergeCell ref="C8:F8"/>
    <mergeCell ref="C9:F9"/>
    <mergeCell ref="C10:F10"/>
    <mergeCell ref="C11:F11"/>
    <mergeCell ref="C12:F12"/>
    <mergeCell ref="A1:F1"/>
    <mergeCell ref="A2:F2"/>
    <mergeCell ref="A4:F4"/>
    <mergeCell ref="A6:F6"/>
    <mergeCell ref="C7:F7"/>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21"/>
  <sheetViews>
    <sheetView showGridLines="0" zoomScaleNormal="100" workbookViewId="0"/>
  </sheetViews>
  <sheetFormatPr baseColWidth="10" defaultColWidth="8.6328125" defaultRowHeight="14.5" x14ac:dyDescent="0.35"/>
  <cols>
    <col min="1" max="1" width="4" customWidth="1"/>
    <col min="2" max="2" width="6" customWidth="1"/>
    <col min="3" max="3" width="40" customWidth="1"/>
    <col min="4" max="4" width="8" customWidth="1"/>
    <col min="5" max="9" width="10" customWidth="1"/>
    <col min="10" max="10" width="12" customWidth="1"/>
    <col min="11" max="11" width="7" customWidth="1"/>
    <col min="12" max="12" width="10" customWidth="1"/>
    <col min="13" max="13" width="20" customWidth="1"/>
    <col min="14" max="14" width="38" customWidth="1"/>
  </cols>
  <sheetData>
    <row r="1" spans="1:14" ht="30" customHeight="1" x14ac:dyDescent="0.35">
      <c r="A1" s="13" t="s">
        <v>174</v>
      </c>
      <c r="B1" s="13"/>
      <c r="C1" s="13"/>
      <c r="D1" s="13"/>
      <c r="E1" s="13"/>
      <c r="F1" s="13"/>
      <c r="G1" s="13"/>
      <c r="H1" s="13"/>
      <c r="I1" s="13"/>
      <c r="J1" s="13"/>
      <c r="K1" s="13"/>
      <c r="L1" s="13"/>
      <c r="M1" s="13"/>
      <c r="N1" s="13"/>
    </row>
    <row r="2" spans="1:14" ht="15.75" customHeight="1" x14ac:dyDescent="0.35">
      <c r="A2" s="12" t="s">
        <v>175</v>
      </c>
      <c r="B2" s="12"/>
      <c r="C2" s="12"/>
      <c r="D2" s="12"/>
      <c r="E2" s="12"/>
      <c r="F2" s="12"/>
      <c r="G2" s="12"/>
      <c r="H2" s="12"/>
      <c r="I2" s="12"/>
      <c r="J2" s="12"/>
      <c r="K2" s="12"/>
      <c r="L2" s="12"/>
      <c r="M2" s="12"/>
      <c r="N2" s="12"/>
    </row>
    <row r="4" spans="1:14" ht="27.75" customHeight="1" x14ac:dyDescent="0.35">
      <c r="A4" s="11" t="s">
        <v>176</v>
      </c>
      <c r="B4" s="11"/>
      <c r="C4" s="11"/>
      <c r="D4" s="11"/>
      <c r="E4" s="11"/>
      <c r="F4" s="11"/>
      <c r="G4" s="11"/>
      <c r="H4" s="11"/>
      <c r="I4" s="11"/>
      <c r="J4" s="11"/>
      <c r="K4" s="11"/>
      <c r="L4" s="11"/>
      <c r="M4" s="11"/>
      <c r="N4" s="11"/>
    </row>
    <row r="5" spans="1:14" ht="19.5" customHeight="1" x14ac:dyDescent="0.35">
      <c r="A5" s="11" t="s">
        <v>177</v>
      </c>
      <c r="B5" s="11"/>
      <c r="C5" s="11"/>
      <c r="D5" s="11"/>
      <c r="E5" s="11"/>
      <c r="F5" s="11"/>
      <c r="G5" s="11"/>
      <c r="H5" s="11"/>
      <c r="I5" s="11"/>
      <c r="J5" s="11"/>
      <c r="K5" s="11"/>
      <c r="L5" s="11"/>
      <c r="M5" s="11"/>
      <c r="N5" s="11"/>
    </row>
    <row r="7" spans="1:14" ht="33.75" customHeight="1" x14ac:dyDescent="0.35">
      <c r="A7" s="15"/>
      <c r="B7" s="15" t="s">
        <v>100</v>
      </c>
      <c r="C7" s="15" t="s">
        <v>120</v>
      </c>
      <c r="D7" s="15" t="s">
        <v>24</v>
      </c>
      <c r="E7" s="15" t="s">
        <v>131</v>
      </c>
      <c r="F7" s="15" t="s">
        <v>132</v>
      </c>
      <c r="G7" s="15" t="s">
        <v>133</v>
      </c>
      <c r="H7" s="15" t="s">
        <v>134</v>
      </c>
      <c r="I7" s="15" t="s">
        <v>135</v>
      </c>
      <c r="J7" s="15" t="s">
        <v>136</v>
      </c>
      <c r="K7" s="15" t="s">
        <v>137</v>
      </c>
      <c r="L7" s="15" t="s">
        <v>138</v>
      </c>
      <c r="M7" s="15" t="s">
        <v>139</v>
      </c>
      <c r="N7" s="15" t="s">
        <v>140</v>
      </c>
    </row>
    <row r="8" spans="1:14" x14ac:dyDescent="0.35">
      <c r="C8" s="23" t="s">
        <v>178</v>
      </c>
      <c r="E8" s="30">
        <v>5</v>
      </c>
      <c r="F8" s="30">
        <v>3</v>
      </c>
      <c r="G8" s="30">
        <v>3</v>
      </c>
      <c r="H8" s="30">
        <v>4</v>
      </c>
      <c r="I8" s="30">
        <v>4</v>
      </c>
    </row>
    <row r="9" spans="1:14" ht="31.5" customHeight="1" x14ac:dyDescent="0.35">
      <c r="B9" s="26" t="s">
        <v>105</v>
      </c>
      <c r="C9" s="32" t="s">
        <v>179</v>
      </c>
      <c r="D9" s="29">
        <v>1</v>
      </c>
      <c r="E9" s="35">
        <v>4.8</v>
      </c>
      <c r="F9" s="35">
        <v>3</v>
      </c>
      <c r="G9" s="35">
        <v>2.5</v>
      </c>
      <c r="H9" s="35">
        <v>3.8</v>
      </c>
      <c r="I9" s="35">
        <v>4.5</v>
      </c>
      <c r="J9" s="36">
        <v>73.7</v>
      </c>
      <c r="K9" s="26">
        <v>1</v>
      </c>
      <c r="L9" s="35">
        <v>0.4</v>
      </c>
      <c r="M9" s="32" t="s">
        <v>132</v>
      </c>
      <c r="N9" s="32" t="s">
        <v>180</v>
      </c>
    </row>
    <row r="10" spans="1:14" ht="31.5" customHeight="1" x14ac:dyDescent="0.35">
      <c r="B10" s="26" t="s">
        <v>106</v>
      </c>
      <c r="C10" s="32" t="s">
        <v>181</v>
      </c>
      <c r="D10" s="29">
        <v>1</v>
      </c>
      <c r="E10" s="35">
        <v>4.5</v>
      </c>
      <c r="F10" s="35">
        <v>1.8</v>
      </c>
      <c r="G10" s="35">
        <v>1.5</v>
      </c>
      <c r="H10" s="35">
        <v>3.5</v>
      </c>
      <c r="I10" s="35">
        <v>4.3</v>
      </c>
      <c r="J10" s="36">
        <v>63.6</v>
      </c>
      <c r="K10" s="26">
        <v>2</v>
      </c>
      <c r="L10" s="37">
        <v>2</v>
      </c>
      <c r="M10" s="38" t="s">
        <v>132</v>
      </c>
      <c r="N10" s="38" t="s">
        <v>182</v>
      </c>
    </row>
    <row r="11" spans="1:14" ht="31.5" customHeight="1" x14ac:dyDescent="0.35">
      <c r="B11" s="26" t="s">
        <v>107</v>
      </c>
      <c r="C11" s="32" t="s">
        <v>183</v>
      </c>
      <c r="D11" s="30">
        <v>3</v>
      </c>
      <c r="E11" s="35">
        <v>1.2</v>
      </c>
      <c r="F11" s="35">
        <v>1.5</v>
      </c>
      <c r="G11" s="35">
        <v>2</v>
      </c>
      <c r="H11" s="35">
        <v>3.5</v>
      </c>
      <c r="I11" s="35">
        <v>3</v>
      </c>
      <c r="J11" s="36">
        <v>42.5</v>
      </c>
      <c r="K11" s="26">
        <v>5</v>
      </c>
      <c r="L11" s="35">
        <v>1</v>
      </c>
      <c r="M11" s="32" t="s">
        <v>131</v>
      </c>
      <c r="N11" s="32" t="s">
        <v>184</v>
      </c>
    </row>
    <row r="12" spans="1:14" ht="31.5" customHeight="1" x14ac:dyDescent="0.35">
      <c r="B12" s="26" t="s">
        <v>108</v>
      </c>
      <c r="C12" s="32" t="s">
        <v>185</v>
      </c>
      <c r="D12" s="30">
        <v>3</v>
      </c>
      <c r="E12" s="35">
        <v>1</v>
      </c>
      <c r="F12" s="35">
        <v>4.8</v>
      </c>
      <c r="G12" s="35">
        <v>5</v>
      </c>
      <c r="H12" s="35">
        <v>3</v>
      </c>
      <c r="I12" s="35">
        <v>2.8</v>
      </c>
      <c r="J12" s="36">
        <v>57.6</v>
      </c>
      <c r="K12" s="26">
        <v>3</v>
      </c>
      <c r="L12" s="35">
        <v>0.5</v>
      </c>
      <c r="M12" s="32" t="s">
        <v>134</v>
      </c>
      <c r="N12" s="32" t="s">
        <v>180</v>
      </c>
    </row>
    <row r="13" spans="1:14" ht="31.5" customHeight="1" x14ac:dyDescent="0.35">
      <c r="B13" s="26" t="s">
        <v>109</v>
      </c>
      <c r="C13" s="32" t="s">
        <v>186</v>
      </c>
      <c r="D13" s="30">
        <v>4</v>
      </c>
      <c r="E13" s="35">
        <v>1</v>
      </c>
      <c r="F13" s="35">
        <v>4.5</v>
      </c>
      <c r="G13" s="35">
        <v>4.5</v>
      </c>
      <c r="H13" s="35">
        <v>4.5</v>
      </c>
      <c r="I13" s="35">
        <v>1.5</v>
      </c>
      <c r="J13" s="36">
        <v>56</v>
      </c>
      <c r="K13" s="26">
        <v>4</v>
      </c>
      <c r="L13" s="35">
        <v>0.3</v>
      </c>
      <c r="M13" s="32" t="s">
        <v>135</v>
      </c>
      <c r="N13" s="32" t="s">
        <v>180</v>
      </c>
    </row>
    <row r="15" spans="1:14" ht="21.75" customHeight="1" x14ac:dyDescent="0.35">
      <c r="A15" s="10" t="s">
        <v>187</v>
      </c>
      <c r="B15" s="10"/>
      <c r="C15" s="10"/>
      <c r="D15" s="10"/>
      <c r="E15" s="10"/>
      <c r="F15" s="10"/>
      <c r="G15" s="10"/>
      <c r="H15" s="10"/>
      <c r="I15" s="10"/>
      <c r="J15" s="10"/>
      <c r="K15" s="10"/>
      <c r="L15" s="10"/>
      <c r="M15" s="10"/>
      <c r="N15" s="10"/>
    </row>
    <row r="16" spans="1:14" ht="30" customHeight="1" x14ac:dyDescent="0.35">
      <c r="B16" s="11" t="s">
        <v>188</v>
      </c>
      <c r="C16" s="11"/>
      <c r="D16" s="11"/>
      <c r="E16" s="11"/>
      <c r="F16" s="11"/>
      <c r="G16" s="11"/>
      <c r="H16" s="11"/>
      <c r="I16" s="11"/>
      <c r="J16" s="11"/>
      <c r="K16" s="11"/>
      <c r="L16" s="11"/>
      <c r="M16" s="11"/>
      <c r="N16" s="11"/>
    </row>
    <row r="17" spans="1:14" ht="30" customHeight="1" x14ac:dyDescent="0.35">
      <c r="B17" s="11" t="s">
        <v>189</v>
      </c>
      <c r="C17" s="11"/>
      <c r="D17" s="11"/>
      <c r="E17" s="11"/>
      <c r="F17" s="11"/>
      <c r="G17" s="11"/>
      <c r="H17" s="11"/>
      <c r="I17" s="11"/>
      <c r="J17" s="11"/>
      <c r="K17" s="11"/>
      <c r="L17" s="11"/>
      <c r="M17" s="11"/>
      <c r="N17" s="11"/>
    </row>
    <row r="18" spans="1:14" ht="30" customHeight="1" x14ac:dyDescent="0.35">
      <c r="B18" s="11" t="s">
        <v>190</v>
      </c>
      <c r="C18" s="11"/>
      <c r="D18" s="11"/>
      <c r="E18" s="11"/>
      <c r="F18" s="11"/>
      <c r="G18" s="11"/>
      <c r="H18" s="11"/>
      <c r="I18" s="11"/>
      <c r="J18" s="11"/>
      <c r="K18" s="11"/>
      <c r="L18" s="11"/>
      <c r="M18" s="11"/>
      <c r="N18" s="11"/>
    </row>
    <row r="19" spans="1:14" ht="30" customHeight="1" x14ac:dyDescent="0.35">
      <c r="B19" s="11" t="s">
        <v>191</v>
      </c>
      <c r="C19" s="11"/>
      <c r="D19" s="11"/>
      <c r="E19" s="11"/>
      <c r="F19" s="11"/>
      <c r="G19" s="11"/>
      <c r="H19" s="11"/>
      <c r="I19" s="11"/>
      <c r="J19" s="11"/>
      <c r="K19" s="11"/>
      <c r="L19" s="11"/>
      <c r="M19" s="11"/>
      <c r="N19" s="11"/>
    </row>
    <row r="21" spans="1:14" ht="15" customHeight="1" x14ac:dyDescent="0.35">
      <c r="A21" s="8" t="s">
        <v>192</v>
      </c>
      <c r="B21" s="8"/>
      <c r="C21" s="8"/>
      <c r="D21" s="8"/>
      <c r="E21" s="8"/>
      <c r="F21" s="8"/>
      <c r="G21" s="8"/>
      <c r="H21" s="8"/>
      <c r="I21" s="8"/>
      <c r="J21" s="8"/>
      <c r="K21" s="8"/>
      <c r="L21" s="8"/>
      <c r="M21" s="8"/>
      <c r="N21" s="8"/>
    </row>
  </sheetData>
  <mergeCells count="10">
    <mergeCell ref="B16:N16"/>
    <mergeCell ref="B17:N17"/>
    <mergeCell ref="B18:N18"/>
    <mergeCell ref="B19:N19"/>
    <mergeCell ref="A21:N21"/>
    <mergeCell ref="A1:N1"/>
    <mergeCell ref="A2:N2"/>
    <mergeCell ref="A4:N4"/>
    <mergeCell ref="A5:N5"/>
    <mergeCell ref="A15:N15"/>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Regneark</vt:lpstr>
      </vt:variant>
      <vt:variant>
        <vt:i4>7</vt:i4>
      </vt:variant>
    </vt:vector>
  </HeadingPairs>
  <TitlesOfParts>
    <vt:vector size="7" baseType="lpstr">
      <vt:lpstr>Start her</vt:lpstr>
      <vt:lpstr>1 Finne løsninger</vt:lpstr>
      <vt:lpstr>2 Alternativer</vt:lpstr>
      <vt:lpstr>3 Score</vt:lpstr>
      <vt:lpstr>4 Sammenlign</vt:lpstr>
      <vt:lpstr>5 Beslutning</vt:lpstr>
      <vt:lpstr>Eksempel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Sissel Pedersen Lundeby</cp:lastModifiedBy>
  <cp:revision>0</cp:revision>
  <dcterms:created xsi:type="dcterms:W3CDTF">2026-08-12T17:34:30Z</dcterms:created>
  <dcterms:modified xsi:type="dcterms:W3CDTF">2026-08-15T15:54:28Z</dcterms:modified>
  <dc:language>en-US</dc:language>
</cp:coreProperties>
</file>